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M D C\2 0 2 5\OBRAČUNI\01-12-25\"/>
    </mc:Choice>
  </mc:AlternateContent>
  <xr:revisionPtr revIDLastSave="0" documentId="13_ncr:1_{49AD3BD4-BF2E-48E3-8B46-AAC0FCDB614F}" xr6:coauthVersionLast="47" xr6:coauthVersionMax="47" xr10:uidLastSave="{00000000-0000-0000-0000-000000000000}"/>
  <bookViews>
    <workbookView xWindow="1470" yWindow="0" windowWidth="27300" windowHeight="1560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E312" i="9" s="1"/>
  <c r="B312" i="9" s="1"/>
  <c r="G312" i="9"/>
  <c r="F312" i="9"/>
  <c r="H311" i="9"/>
  <c r="G311" i="9"/>
  <c r="F311" i="9"/>
  <c r="F310" i="9"/>
  <c r="F309" i="9"/>
  <c r="F308" i="9"/>
  <c r="H307" i="9"/>
  <c r="G307" i="9"/>
  <c r="F307" i="9"/>
  <c r="F306" i="9"/>
  <c r="H305" i="9"/>
  <c r="E305" i="9" s="1"/>
  <c r="B305" i="9" s="1"/>
  <c r="G305" i="9"/>
  <c r="F305" i="9"/>
  <c r="H304" i="9"/>
  <c r="G304" i="9"/>
  <c r="F304" i="9"/>
  <c r="F298" i="9" s="1"/>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E291" i="9"/>
  <c r="B291" i="9" s="1"/>
  <c r="M290" i="9"/>
  <c r="L290" i="9"/>
  <c r="F290" i="9"/>
  <c r="E290" i="9"/>
  <c r="B290" i="9" s="1"/>
  <c r="M289" i="9"/>
  <c r="L289" i="9"/>
  <c r="F289" i="9" s="1"/>
  <c r="E289" i="9"/>
  <c r="M288" i="9"/>
  <c r="L288" i="9"/>
  <c r="F288" i="9" s="1"/>
  <c r="B288" i="9" s="1"/>
  <c r="E288" i="9"/>
  <c r="M287" i="9"/>
  <c r="L287" i="9"/>
  <c r="F287" i="9" s="1"/>
  <c r="E287" i="9"/>
  <c r="M286" i="9"/>
  <c r="L286" i="9"/>
  <c r="F286" i="9"/>
  <c r="E286" i="9"/>
  <c r="B286" i="9" s="1"/>
  <c r="M285" i="9"/>
  <c r="L285" i="9"/>
  <c r="F285" i="9" s="1"/>
  <c r="E285" i="9"/>
  <c r="B285" i="9" s="1"/>
  <c r="M284" i="9"/>
  <c r="L284" i="9"/>
  <c r="F284" i="9" s="1"/>
  <c r="B284" i="9" s="1"/>
  <c r="E284" i="9"/>
  <c r="M283" i="9"/>
  <c r="L283" i="9"/>
  <c r="F283" i="9" s="1"/>
  <c r="E283" i="9"/>
  <c r="B283" i="9" s="1"/>
  <c r="M282" i="9"/>
  <c r="L282" i="9"/>
  <c r="F282" i="9"/>
  <c r="E282" i="9"/>
  <c r="B282" i="9" s="1"/>
  <c r="M281" i="9"/>
  <c r="L281" i="9"/>
  <c r="F281" i="9" s="1"/>
  <c r="E281" i="9"/>
  <c r="M280" i="9"/>
  <c r="L280" i="9"/>
  <c r="F280" i="9" s="1"/>
  <c r="B280" i="9" s="1"/>
  <c r="E280" i="9"/>
  <c r="M279" i="9"/>
  <c r="L279" i="9"/>
  <c r="F279" i="9" s="1"/>
  <c r="E279" i="9"/>
  <c r="M278" i="9"/>
  <c r="L278" i="9"/>
  <c r="F278" i="9"/>
  <c r="E278" i="9"/>
  <c r="B278" i="9" s="1"/>
  <c r="M277" i="9"/>
  <c r="L277" i="9"/>
  <c r="F277" i="9" s="1"/>
  <c r="E277" i="9"/>
  <c r="B277" i="9" s="1"/>
  <c r="M276" i="9"/>
  <c r="L276" i="9"/>
  <c r="F276" i="9" s="1"/>
  <c r="B276" i="9" s="1"/>
  <c r="E276" i="9"/>
  <c r="M275" i="9"/>
  <c r="L275" i="9"/>
  <c r="F275" i="9" s="1"/>
  <c r="E275" i="9"/>
  <c r="B275" i="9" s="1"/>
  <c r="M274" i="9"/>
  <c r="L274" i="9"/>
  <c r="F274" i="9"/>
  <c r="E274" i="9"/>
  <c r="B274" i="9" s="1"/>
  <c r="M273" i="9"/>
  <c r="L273" i="9"/>
  <c r="F273" i="9" s="1"/>
  <c r="E273" i="9"/>
  <c r="M272" i="9"/>
  <c r="L272" i="9"/>
  <c r="F272" i="9" s="1"/>
  <c r="B272" i="9" s="1"/>
  <c r="E272" i="9"/>
  <c r="M271" i="9"/>
  <c r="L271" i="9"/>
  <c r="F271" i="9" s="1"/>
  <c r="E271" i="9"/>
  <c r="M270" i="9"/>
  <c r="L270" i="9"/>
  <c r="F270" i="9"/>
  <c r="E270" i="9"/>
  <c r="B270" i="9" s="1"/>
  <c r="M269" i="9"/>
  <c r="L269" i="9"/>
  <c r="F269" i="9" s="1"/>
  <c r="E269" i="9"/>
  <c r="B269" i="9" s="1"/>
  <c r="M268" i="9"/>
  <c r="L268" i="9"/>
  <c r="F268" i="9" s="1"/>
  <c r="B268" i="9" s="1"/>
  <c r="E268" i="9"/>
  <c r="M267" i="9"/>
  <c r="L267" i="9"/>
  <c r="F267" i="9" s="1"/>
  <c r="E267" i="9"/>
  <c r="B267" i="9" s="1"/>
  <c r="M266" i="9"/>
  <c r="L266" i="9"/>
  <c r="F266" i="9"/>
  <c r="E266" i="9"/>
  <c r="B266" i="9" s="1"/>
  <c r="M265" i="9"/>
  <c r="L265" i="9"/>
  <c r="F265" i="9" s="1"/>
  <c r="E265" i="9"/>
  <c r="M264" i="9"/>
  <c r="L264" i="9"/>
  <c r="F264" i="9" s="1"/>
  <c r="B264" i="9" s="1"/>
  <c r="E264" i="9"/>
  <c r="M263" i="9"/>
  <c r="L263" i="9"/>
  <c r="F263" i="9" s="1"/>
  <c r="E263" i="9"/>
  <c r="M262" i="9"/>
  <c r="L262" i="9"/>
  <c r="F262" i="9"/>
  <c r="E262" i="9"/>
  <c r="M261" i="9"/>
  <c r="L261" i="9"/>
  <c r="F261" i="9" s="1"/>
  <c r="E261" i="9"/>
  <c r="B261" i="9" s="1"/>
  <c r="M260" i="9"/>
  <c r="L260" i="9"/>
  <c r="F260" i="9" s="1"/>
  <c r="B260" i="9" s="1"/>
  <c r="E260" i="9"/>
  <c r="M259" i="9"/>
  <c r="L259" i="9"/>
  <c r="F259" i="9" s="1"/>
  <c r="E259" i="9"/>
  <c r="M258" i="9"/>
  <c r="L258" i="9"/>
  <c r="F258" i="9"/>
  <c r="E258" i="9"/>
  <c r="M257" i="9"/>
  <c r="L257" i="9"/>
  <c r="F257" i="9" s="1"/>
  <c r="E257" i="9"/>
  <c r="B257" i="9" s="1"/>
  <c r="M256" i="9"/>
  <c r="L256" i="9"/>
  <c r="F256" i="9" s="1"/>
  <c r="E256" i="9"/>
  <c r="B256" i="9"/>
  <c r="M255" i="9"/>
  <c r="L255" i="9"/>
  <c r="F255" i="9" s="1"/>
  <c r="E255" i="9"/>
  <c r="M254" i="9"/>
  <c r="L254" i="9"/>
  <c r="F254" i="9"/>
  <c r="E254" i="9"/>
  <c r="M253" i="9"/>
  <c r="L253" i="9"/>
  <c r="F253" i="9" s="1"/>
  <c r="E253" i="9"/>
  <c r="B253" i="9" s="1"/>
  <c r="M252" i="9"/>
  <c r="L252" i="9"/>
  <c r="F252" i="9" s="1"/>
  <c r="B252" i="9" s="1"/>
  <c r="E252" i="9"/>
  <c r="M251" i="9"/>
  <c r="L251" i="9"/>
  <c r="F251" i="9" s="1"/>
  <c r="E251" i="9"/>
  <c r="M250" i="9"/>
  <c r="L250" i="9"/>
  <c r="F250" i="9"/>
  <c r="E250" i="9"/>
  <c r="M249" i="9"/>
  <c r="L249" i="9"/>
  <c r="F249" i="9" s="1"/>
  <c r="E249" i="9"/>
  <c r="B249" i="9" s="1"/>
  <c r="M248" i="9"/>
  <c r="L248" i="9"/>
  <c r="F248" i="9" s="1"/>
  <c r="E248" i="9"/>
  <c r="B248" i="9"/>
  <c r="M247" i="9"/>
  <c r="L247" i="9"/>
  <c r="F247" i="9" s="1"/>
  <c r="E247" i="9"/>
  <c r="B247" i="9"/>
  <c r="M246" i="9"/>
  <c r="F246" i="9" s="1"/>
  <c r="L246" i="9"/>
  <c r="E246" i="9"/>
  <c r="M245" i="9"/>
  <c r="L245" i="9"/>
  <c r="F245" i="9" s="1"/>
  <c r="E245" i="9"/>
  <c r="M244" i="9"/>
  <c r="L244" i="9"/>
  <c r="E244" i="9"/>
  <c r="M243" i="9"/>
  <c r="L243" i="9"/>
  <c r="E243" i="9"/>
  <c r="M242" i="9"/>
  <c r="L242" i="9"/>
  <c r="F242" i="9"/>
  <c r="E242" i="9"/>
  <c r="M241" i="9"/>
  <c r="L241" i="9"/>
  <c r="F241" i="9" s="1"/>
  <c r="E241" i="9"/>
  <c r="B241" i="9" s="1"/>
  <c r="M240" i="9"/>
  <c r="L240" i="9"/>
  <c r="E240" i="9"/>
  <c r="M239" i="9"/>
  <c r="L239" i="9"/>
  <c r="E239" i="9"/>
  <c r="M238" i="9"/>
  <c r="F238" i="9" s="1"/>
  <c r="L238" i="9"/>
  <c r="E238" i="9"/>
  <c r="M237" i="9"/>
  <c r="L237" i="9"/>
  <c r="E237" i="9"/>
  <c r="M236" i="9"/>
  <c r="L236" i="9"/>
  <c r="E236" i="9"/>
  <c r="M235" i="9"/>
  <c r="L235" i="9"/>
  <c r="F235" i="9" s="1"/>
  <c r="E235" i="9"/>
  <c r="B235" i="9"/>
  <c r="M234" i="9"/>
  <c r="L234" i="9"/>
  <c r="F234" i="9"/>
  <c r="E234" i="9"/>
  <c r="B234" i="9" s="1"/>
  <c r="M233" i="9"/>
  <c r="L233" i="9"/>
  <c r="F233" i="9" s="1"/>
  <c r="E233" i="9"/>
  <c r="B233" i="9" s="1"/>
  <c r="M232" i="9"/>
  <c r="L232" i="9"/>
  <c r="F232" i="9" s="1"/>
  <c r="E232" i="9"/>
  <c r="B232" i="9"/>
  <c r="M231" i="9"/>
  <c r="L231" i="9"/>
  <c r="F231" i="9" s="1"/>
  <c r="E231" i="9"/>
  <c r="B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G172" i="9"/>
  <c r="F172" i="9"/>
  <c r="H171" i="9"/>
  <c r="G171" i="9"/>
  <c r="E171" i="9" s="1"/>
  <c r="B171" i="9" s="1"/>
  <c r="F171" i="9"/>
  <c r="H170" i="9"/>
  <c r="G170" i="9"/>
  <c r="F170" i="9"/>
  <c r="H169" i="9"/>
  <c r="G169" i="9"/>
  <c r="F169" i="9"/>
  <c r="E169" i="9"/>
  <c r="B169" i="9" s="1"/>
  <c r="H168" i="9"/>
  <c r="E168" i="9" s="1"/>
  <c r="B168" i="9" s="1"/>
  <c r="G168" i="9"/>
  <c r="F168" i="9"/>
  <c r="H167" i="9"/>
  <c r="G167" i="9"/>
  <c r="E167" i="9" s="1"/>
  <c r="B167" i="9" s="1"/>
  <c r="F167" i="9"/>
  <c r="H166" i="9"/>
  <c r="G166" i="9"/>
  <c r="E166" i="9" s="1"/>
  <c r="B166" i="9" s="1"/>
  <c r="F166" i="9"/>
  <c r="H165" i="9"/>
  <c r="G165" i="9"/>
  <c r="F165" i="9"/>
  <c r="E165" i="9"/>
  <c r="B165" i="9" s="1"/>
  <c r="H164" i="9"/>
  <c r="E164" i="9" s="1"/>
  <c r="G164" i="9"/>
  <c r="F164" i="9"/>
  <c r="H163" i="9"/>
  <c r="G163" i="9"/>
  <c r="E163" i="9" s="1"/>
  <c r="B163" i="9" s="1"/>
  <c r="F163" i="9"/>
  <c r="H162" i="9"/>
  <c r="G162" i="9"/>
  <c r="F162" i="9"/>
  <c r="H161" i="9"/>
  <c r="G161" i="9"/>
  <c r="F161" i="9"/>
  <c r="E161" i="9"/>
  <c r="B161" i="9" s="1"/>
  <c r="H160" i="9"/>
  <c r="E160" i="9" s="1"/>
  <c r="B160" i="9" s="1"/>
  <c r="G160" i="9"/>
  <c r="F160" i="9"/>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E152" i="9" s="1"/>
  <c r="G152" i="9"/>
  <c r="F152" i="9"/>
  <c r="H151" i="9"/>
  <c r="G151" i="9"/>
  <c r="E151" i="9" s="1"/>
  <c r="B151" i="9" s="1"/>
  <c r="F151" i="9"/>
  <c r="H150" i="9"/>
  <c r="G150" i="9"/>
  <c r="F150" i="9"/>
  <c r="H149" i="9"/>
  <c r="G149" i="9"/>
  <c r="F149" i="9"/>
  <c r="E149" i="9"/>
  <c r="B149" i="9" s="1"/>
  <c r="H148" i="9"/>
  <c r="E148" i="9" s="1"/>
  <c r="B148" i="9" s="1"/>
  <c r="G148" i="9"/>
  <c r="F148" i="9"/>
  <c r="H147" i="9"/>
  <c r="G147" i="9"/>
  <c r="E147" i="9" s="1"/>
  <c r="B147" i="9" s="1"/>
  <c r="F147" i="9"/>
  <c r="H146" i="9"/>
  <c r="G146" i="9"/>
  <c r="F146" i="9"/>
  <c r="H145" i="9"/>
  <c r="G145" i="9"/>
  <c r="F145" i="9"/>
  <c r="E145" i="9"/>
  <c r="B145" i="9" s="1"/>
  <c r="H144" i="9"/>
  <c r="E144" i="9" s="1"/>
  <c r="G144" i="9"/>
  <c r="F144" i="9"/>
  <c r="H143" i="9"/>
  <c r="G143" i="9"/>
  <c r="E143" i="9" s="1"/>
  <c r="B143" i="9" s="1"/>
  <c r="F143" i="9"/>
  <c r="H142" i="9"/>
  <c r="G142" i="9"/>
  <c r="F142" i="9"/>
  <c r="H141" i="9"/>
  <c r="G141" i="9"/>
  <c r="F141" i="9"/>
  <c r="E141" i="9"/>
  <c r="B141" i="9" s="1"/>
  <c r="H140" i="9"/>
  <c r="E140" i="9" s="1"/>
  <c r="B140" i="9" s="1"/>
  <c r="G140" i="9"/>
  <c r="F140" i="9"/>
  <c r="H139" i="9"/>
  <c r="G139" i="9"/>
  <c r="E139" i="9" s="1"/>
  <c r="B139" i="9" s="1"/>
  <c r="F139" i="9"/>
  <c r="H138" i="9"/>
  <c r="G138" i="9"/>
  <c r="F138" i="9"/>
  <c r="H137" i="9"/>
  <c r="G137" i="9"/>
  <c r="F137" i="9"/>
  <c r="E137" i="9"/>
  <c r="B137" i="9" s="1"/>
  <c r="H136" i="9"/>
  <c r="E136" i="9" s="1"/>
  <c r="G136" i="9"/>
  <c r="F136" i="9"/>
  <c r="H135" i="9"/>
  <c r="G135" i="9"/>
  <c r="E135" i="9" s="1"/>
  <c r="B135" i="9" s="1"/>
  <c r="F135" i="9"/>
  <c r="H134" i="9"/>
  <c r="G134" i="9"/>
  <c r="F134" i="9"/>
  <c r="H133" i="9"/>
  <c r="G133" i="9"/>
  <c r="F133" i="9"/>
  <c r="E133" i="9"/>
  <c r="B133" i="9" s="1"/>
  <c r="H132" i="9"/>
  <c r="E132" i="9" s="1"/>
  <c r="B132" i="9" s="1"/>
  <c r="G132" i="9"/>
  <c r="F132" i="9"/>
  <c r="H131" i="9"/>
  <c r="G131" i="9"/>
  <c r="E131" i="9" s="1"/>
  <c r="B131" i="9" s="1"/>
  <c r="F131" i="9"/>
  <c r="H130" i="9"/>
  <c r="G130" i="9"/>
  <c r="F130" i="9"/>
  <c r="H129" i="9"/>
  <c r="G129" i="9"/>
  <c r="F129" i="9"/>
  <c r="E129" i="9"/>
  <c r="B129" i="9" s="1"/>
  <c r="H128" i="9"/>
  <c r="E128" i="9" s="1"/>
  <c r="G128" i="9"/>
  <c r="F128" i="9"/>
  <c r="H127" i="9"/>
  <c r="G127" i="9"/>
  <c r="E127" i="9" s="1"/>
  <c r="B127" i="9" s="1"/>
  <c r="F127" i="9"/>
  <c r="H126" i="9"/>
  <c r="G126" i="9"/>
  <c r="F126" i="9"/>
  <c r="H125" i="9"/>
  <c r="G125" i="9"/>
  <c r="F125" i="9"/>
  <c r="E125" i="9"/>
  <c r="B125" i="9" s="1"/>
  <c r="H124" i="9"/>
  <c r="E124" i="9" s="1"/>
  <c r="B124" i="9" s="1"/>
  <c r="G124" i="9"/>
  <c r="F124" i="9"/>
  <c r="H123" i="9"/>
  <c r="G123" i="9"/>
  <c r="E123" i="9" s="1"/>
  <c r="B123" i="9" s="1"/>
  <c r="F123" i="9"/>
  <c r="H122" i="9"/>
  <c r="G122" i="9"/>
  <c r="F122" i="9"/>
  <c r="H121" i="9"/>
  <c r="G121" i="9"/>
  <c r="F121" i="9"/>
  <c r="E121" i="9"/>
  <c r="B121" i="9" s="1"/>
  <c r="H120" i="9"/>
  <c r="E120" i="9" s="1"/>
  <c r="G120" i="9"/>
  <c r="F120" i="9"/>
  <c r="H119" i="9"/>
  <c r="G119" i="9"/>
  <c r="E119" i="9" s="1"/>
  <c r="B119" i="9" s="1"/>
  <c r="F119" i="9"/>
  <c r="H118" i="9"/>
  <c r="G118" i="9"/>
  <c r="F118" i="9"/>
  <c r="H117" i="9"/>
  <c r="G117" i="9"/>
  <c r="F117" i="9"/>
  <c r="E117" i="9"/>
  <c r="B117" i="9" s="1"/>
  <c r="H116" i="9"/>
  <c r="E116" i="9" s="1"/>
  <c r="B116" i="9" s="1"/>
  <c r="G116" i="9"/>
  <c r="F116" i="9"/>
  <c r="H115" i="9"/>
  <c r="G115" i="9"/>
  <c r="E115" i="9" s="1"/>
  <c r="B115" i="9" s="1"/>
  <c r="F115" i="9"/>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E67" i="9" s="1"/>
  <c r="B67" i="9" s="1"/>
  <c r="G67" i="9"/>
  <c r="F67" i="9"/>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F57" i="9"/>
  <c r="H56" i="9"/>
  <c r="G56" i="9"/>
  <c r="F56" i="9"/>
  <c r="H55" i="9"/>
  <c r="E55" i="9" s="1"/>
  <c r="B55" i="9" s="1"/>
  <c r="G55" i="9"/>
  <c r="F55" i="9"/>
  <c r="H54" i="9"/>
  <c r="G54" i="9"/>
  <c r="E54" i="9" s="1"/>
  <c r="F54" i="9"/>
  <c r="H53" i="9"/>
  <c r="G53" i="9"/>
  <c r="F53" i="9"/>
  <c r="H52" i="9"/>
  <c r="G52" i="9"/>
  <c r="F52" i="9"/>
  <c r="H51" i="9"/>
  <c r="E51" i="9" s="1"/>
  <c r="B51" i="9" s="1"/>
  <c r="G51" i="9"/>
  <c r="F51" i="9"/>
  <c r="H50" i="9"/>
  <c r="E50" i="9" s="1"/>
  <c r="G50" i="9"/>
  <c r="F50" i="9"/>
  <c r="H49" i="9"/>
  <c r="G49" i="9"/>
  <c r="F49" i="9"/>
  <c r="H48" i="9"/>
  <c r="G48" i="9"/>
  <c r="F48" i="9"/>
  <c r="H47" i="9"/>
  <c r="G47" i="9"/>
  <c r="F47" i="9"/>
  <c r="E47" i="9"/>
  <c r="B47" i="9" s="1"/>
  <c r="H46" i="9"/>
  <c r="E46" i="9" s="1"/>
  <c r="B46" i="9" s="1"/>
  <c r="G46" i="9"/>
  <c r="F46" i="9"/>
  <c r="H45" i="9"/>
  <c r="G45" i="9"/>
  <c r="E45" i="9" s="1"/>
  <c r="B45" i="9" s="1"/>
  <c r="F45" i="9"/>
  <c r="H44" i="9"/>
  <c r="G44" i="9"/>
  <c r="F44" i="9"/>
  <c r="H43" i="9"/>
  <c r="G43" i="9"/>
  <c r="F43" i="9"/>
  <c r="E43" i="9"/>
  <c r="B43" i="9" s="1"/>
  <c r="H42" i="9"/>
  <c r="G42" i="9"/>
  <c r="F42" i="9"/>
  <c r="E42" i="9"/>
  <c r="H41" i="9"/>
  <c r="G41" i="9"/>
  <c r="E41" i="9" s="1"/>
  <c r="B41" i="9" s="1"/>
  <c r="F41" i="9"/>
  <c r="H40" i="9"/>
  <c r="G40" i="9"/>
  <c r="E40" i="9" s="1"/>
  <c r="F40" i="9"/>
  <c r="B40" i="9"/>
  <c r="H39" i="9"/>
  <c r="G39" i="9"/>
  <c r="F39" i="9"/>
  <c r="E39" i="9"/>
  <c r="B39" i="9" s="1"/>
  <c r="H38" i="9"/>
  <c r="E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F32" i="9"/>
  <c r="H31" i="9"/>
  <c r="G31" i="9"/>
  <c r="F31" i="9"/>
  <c r="H30" i="9"/>
  <c r="G30" i="9"/>
  <c r="F30" i="9"/>
  <c r="E30" i="9"/>
  <c r="H29" i="9"/>
  <c r="G29" i="9"/>
  <c r="E29" i="9" s="1"/>
  <c r="B29" i="9" s="1"/>
  <c r="F29" i="9"/>
  <c r="H28" i="9"/>
  <c r="G28" i="9"/>
  <c r="E28" i="9" s="1"/>
  <c r="F28" i="9"/>
  <c r="B28" i="9"/>
  <c r="H27" i="9"/>
  <c r="G27" i="9"/>
  <c r="F27" i="9"/>
  <c r="E27" i="9"/>
  <c r="B27" i="9" s="1"/>
  <c r="H26" i="9"/>
  <c r="E26" i="9" s="1"/>
  <c r="B26" i="9" s="1"/>
  <c r="G26" i="9"/>
  <c r="F26" i="9"/>
  <c r="H25" i="9"/>
  <c r="G25" i="9"/>
  <c r="E25" i="9" s="1"/>
  <c r="B25" i="9" s="1"/>
  <c r="F25" i="9"/>
  <c r="F24" i="9"/>
  <c r="F4" i="9"/>
  <c r="O3" i="9"/>
  <c r="G296" i="9" s="1"/>
  <c r="E296" i="9" s="1"/>
  <c r="I3" i="9"/>
  <c r="H3" i="9"/>
  <c r="G3" i="9"/>
  <c r="D104" i="8"/>
  <c r="D97" i="8"/>
  <c r="D92" i="8"/>
  <c r="D87" i="8"/>
  <c r="D82" i="8"/>
  <c r="D77" i="8"/>
  <c r="D72" i="8"/>
  <c r="D67" i="8"/>
  <c r="D62" i="8"/>
  <c r="D57" i="8"/>
  <c r="D52" i="8"/>
  <c r="D51" i="8" s="1"/>
  <c r="D45" i="8" s="1"/>
  <c r="D46" i="8"/>
  <c r="D37" i="8"/>
  <c r="D27" i="8"/>
  <c r="D25" i="8" s="1"/>
  <c r="C1602" i="1" s="1"/>
  <c r="D18" i="8"/>
  <c r="D6" i="8" s="1"/>
  <c r="C1583" i="1" s="1"/>
  <c r="D8" i="8"/>
  <c r="E44" i="7"/>
  <c r="D44" i="7"/>
  <c r="E39" i="7"/>
  <c r="D39" i="7"/>
  <c r="E38" i="7"/>
  <c r="D38" i="7"/>
  <c r="E30" i="7"/>
  <c r="D30" i="7"/>
  <c r="E23" i="7"/>
  <c r="E22" i="7" s="1"/>
  <c r="D23" i="7"/>
  <c r="D22" i="7" s="1"/>
  <c r="E14" i="7"/>
  <c r="D14" i="7"/>
  <c r="E7" i="7"/>
  <c r="D1540" i="1" s="1"/>
  <c r="H1540" i="1" s="1"/>
  <c r="D7"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E255" i="5" s="1"/>
  <c r="D1259" i="1" s="1"/>
  <c r="D260" i="5"/>
  <c r="D255" i="5" s="1"/>
  <c r="F259" i="5"/>
  <c r="F258" i="5"/>
  <c r="F257" i="5"/>
  <c r="E256" i="5"/>
  <c r="F256" i="5" s="1"/>
  <c r="D256" i="5"/>
  <c r="F254" i="5"/>
  <c r="F253" i="5"/>
  <c r="F252"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1087" i="1" s="1"/>
  <c r="D82" i="5"/>
  <c r="F81" i="5"/>
  <c r="F80" i="5"/>
  <c r="F79" i="5"/>
  <c r="F78" i="5"/>
  <c r="F77" i="5"/>
  <c r="F76" i="5"/>
  <c r="E76" i="5"/>
  <c r="D76" i="5"/>
  <c r="F75" i="5"/>
  <c r="F74" i="5"/>
  <c r="F73" i="5"/>
  <c r="F72" i="5"/>
  <c r="E71" i="5"/>
  <c r="E70" i="5" s="1"/>
  <c r="D1075" i="1" s="1"/>
  <c r="D71" i="5"/>
  <c r="D70"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D12" i="5" s="1"/>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6" i="4" s="1"/>
  <c r="F534" i="4"/>
  <c r="F533" i="4"/>
  <c r="E532" i="4"/>
  <c r="D532" i="4"/>
  <c r="F532" i="4" s="1"/>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E639" i="4" s="1"/>
  <c r="D431" i="4"/>
  <c r="F431" i="4" s="1"/>
  <c r="F428" i="4"/>
  <c r="E428" i="4"/>
  <c r="D428" i="4"/>
  <c r="F427" i="4"/>
  <c r="E427" i="4"/>
  <c r="D427" i="4"/>
  <c r="D648" i="4" s="1"/>
  <c r="F648" i="4" s="1"/>
  <c r="E426" i="4"/>
  <c r="D421" i="1" s="1"/>
  <c r="H42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E373" i="4" s="1"/>
  <c r="D368" i="1" s="1"/>
  <c r="G368" i="1" s="1"/>
  <c r="D374" i="4"/>
  <c r="F374" i="4" s="1"/>
  <c r="D373"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D222" i="4"/>
  <c r="E221" i="4"/>
  <c r="D221" i="4"/>
  <c r="F221" i="4" s="1"/>
  <c r="F220" i="4"/>
  <c r="F219" i="4"/>
  <c r="F218" i="4"/>
  <c r="F217" i="4"/>
  <c r="E216" i="4"/>
  <c r="D212" i="1" s="1"/>
  <c r="G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D140" i="4" s="1"/>
  <c r="F140" i="4"/>
  <c r="E140" i="4"/>
  <c r="F139" i="4"/>
  <c r="F138" i="4"/>
  <c r="F137" i="4"/>
  <c r="F136" i="4"/>
  <c r="E135" i="4"/>
  <c r="E134" i="4" s="1"/>
  <c r="D130" i="1" s="1"/>
  <c r="H130" i="1" s="1"/>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I40"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H1683" i="1" s="1"/>
  <c r="H1682" i="1"/>
  <c r="G1682" i="1"/>
  <c r="C1682" i="1"/>
  <c r="G1681" i="1"/>
  <c r="C1681" i="1"/>
  <c r="H1681" i="1" s="1"/>
  <c r="C1680" i="1"/>
  <c r="H1679" i="1"/>
  <c r="G1679" i="1"/>
  <c r="C1679" i="1"/>
  <c r="H1678" i="1"/>
  <c r="G1678" i="1"/>
  <c r="C1678" i="1"/>
  <c r="C1677" i="1"/>
  <c r="H1677" i="1" s="1"/>
  <c r="C1676" i="1"/>
  <c r="H1675" i="1"/>
  <c r="G1675" i="1"/>
  <c r="C1675" i="1"/>
  <c r="H1674" i="1"/>
  <c r="G1674" i="1"/>
  <c r="C1674" i="1"/>
  <c r="G1673" i="1"/>
  <c r="C1673" i="1"/>
  <c r="H1673" i="1" s="1"/>
  <c r="C1672" i="1"/>
  <c r="H1671" i="1"/>
  <c r="G1671" i="1"/>
  <c r="C1671" i="1"/>
  <c r="H1670" i="1"/>
  <c r="G1670" i="1"/>
  <c r="C1670" i="1"/>
  <c r="C1669" i="1"/>
  <c r="H1669" i="1" s="1"/>
  <c r="C1668" i="1"/>
  <c r="H1667" i="1"/>
  <c r="G1667" i="1"/>
  <c r="C1667" i="1"/>
  <c r="H1666" i="1"/>
  <c r="G1666" i="1"/>
  <c r="C1666" i="1"/>
  <c r="G1665" i="1"/>
  <c r="C1665" i="1"/>
  <c r="H1665" i="1" s="1"/>
  <c r="C1664" i="1"/>
  <c r="H1663" i="1"/>
  <c r="G1663" i="1"/>
  <c r="C1663" i="1"/>
  <c r="H1662" i="1"/>
  <c r="G1662" i="1"/>
  <c r="C1662" i="1"/>
  <c r="C1661" i="1"/>
  <c r="H1661" i="1" s="1"/>
  <c r="C1660" i="1"/>
  <c r="H1659" i="1"/>
  <c r="G1659" i="1"/>
  <c r="C1659" i="1"/>
  <c r="H1658" i="1"/>
  <c r="G1658" i="1"/>
  <c r="C1658" i="1"/>
  <c r="G1657" i="1"/>
  <c r="C1657" i="1"/>
  <c r="H1657" i="1" s="1"/>
  <c r="C1656" i="1"/>
  <c r="H1655" i="1"/>
  <c r="G1655" i="1"/>
  <c r="C1655" i="1"/>
  <c r="H1654" i="1"/>
  <c r="G1654" i="1"/>
  <c r="C1654" i="1"/>
  <c r="C1653" i="1"/>
  <c r="H1653" i="1" s="1"/>
  <c r="C1652" i="1"/>
  <c r="H1651" i="1"/>
  <c r="G1651" i="1"/>
  <c r="C1651" i="1"/>
  <c r="H1650" i="1"/>
  <c r="G1650" i="1"/>
  <c r="C1650" i="1"/>
  <c r="G1649" i="1"/>
  <c r="C1649" i="1"/>
  <c r="H1649" i="1" s="1"/>
  <c r="C1648" i="1"/>
  <c r="H1647" i="1"/>
  <c r="G1647" i="1"/>
  <c r="C1647" i="1"/>
  <c r="H1646" i="1"/>
  <c r="G1646" i="1"/>
  <c r="C1646" i="1"/>
  <c r="C1645" i="1"/>
  <c r="H1645" i="1" s="1"/>
  <c r="C1644" i="1"/>
  <c r="H1643" i="1"/>
  <c r="G1643" i="1"/>
  <c r="C1643" i="1"/>
  <c r="H1642" i="1"/>
  <c r="G1642" i="1"/>
  <c r="C1642" i="1"/>
  <c r="G1641" i="1"/>
  <c r="C1641" i="1"/>
  <c r="H1641" i="1" s="1"/>
  <c r="C1640" i="1"/>
  <c r="H1639" i="1"/>
  <c r="G1639" i="1"/>
  <c r="C1639" i="1"/>
  <c r="H1638" i="1"/>
  <c r="G1638" i="1"/>
  <c r="C1638" i="1"/>
  <c r="C1637" i="1"/>
  <c r="H1637" i="1" s="1"/>
  <c r="C1636" i="1"/>
  <c r="H1635" i="1"/>
  <c r="G1635" i="1"/>
  <c r="C1635" i="1"/>
  <c r="H1634" i="1"/>
  <c r="G1634" i="1"/>
  <c r="C1634" i="1"/>
  <c r="G1633" i="1"/>
  <c r="C1633" i="1"/>
  <c r="H1633" i="1" s="1"/>
  <c r="C1632" i="1"/>
  <c r="H1631" i="1"/>
  <c r="G1631" i="1"/>
  <c r="C1631" i="1"/>
  <c r="H1630" i="1"/>
  <c r="G1630" i="1"/>
  <c r="C1630" i="1"/>
  <c r="C1629" i="1"/>
  <c r="H1629" i="1" s="1"/>
  <c r="C1628" i="1"/>
  <c r="H1627" i="1"/>
  <c r="G1627" i="1"/>
  <c r="C1627" i="1"/>
  <c r="H1626" i="1"/>
  <c r="G1626" i="1"/>
  <c r="C1626" i="1"/>
  <c r="G1625" i="1"/>
  <c r="C1625" i="1"/>
  <c r="H1625" i="1" s="1"/>
  <c r="C1624" i="1"/>
  <c r="H1623" i="1"/>
  <c r="G1623" i="1"/>
  <c r="C1623" i="1"/>
  <c r="H1622" i="1"/>
  <c r="G1622" i="1"/>
  <c r="C1622" i="1"/>
  <c r="C1620" i="1"/>
  <c r="H1619" i="1"/>
  <c r="G1619" i="1"/>
  <c r="C1619" i="1"/>
  <c r="H1618" i="1"/>
  <c r="G1618" i="1"/>
  <c r="C1618" i="1"/>
  <c r="G1617" i="1"/>
  <c r="C1617" i="1"/>
  <c r="H1617" i="1" s="1"/>
  <c r="C1616" i="1"/>
  <c r="H1615" i="1"/>
  <c r="G1615" i="1"/>
  <c r="C1615" i="1"/>
  <c r="H1614" i="1"/>
  <c r="G1614" i="1"/>
  <c r="C1614" i="1"/>
  <c r="C1613" i="1"/>
  <c r="H1613" i="1" s="1"/>
  <c r="C1612" i="1"/>
  <c r="C1611" i="1"/>
  <c r="H1611" i="1" s="1"/>
  <c r="H1610" i="1"/>
  <c r="G1610" i="1"/>
  <c r="C1610" i="1"/>
  <c r="G1609" i="1"/>
  <c r="C1609" i="1"/>
  <c r="H1609" i="1" s="1"/>
  <c r="C1608" i="1"/>
  <c r="G1607" i="1"/>
  <c r="C1607" i="1"/>
  <c r="H1607" i="1" s="1"/>
  <c r="C1606" i="1"/>
  <c r="H1606" i="1" s="1"/>
  <c r="C1605" i="1"/>
  <c r="H1605" i="1" s="1"/>
  <c r="C1604" i="1"/>
  <c r="H1603" i="1"/>
  <c r="G1603" i="1"/>
  <c r="C1603" i="1"/>
  <c r="G1601" i="1"/>
  <c r="C1601" i="1"/>
  <c r="H1601" i="1" s="1"/>
  <c r="C1600" i="1"/>
  <c r="H1599" i="1"/>
  <c r="G1599" i="1"/>
  <c r="C1599" i="1"/>
  <c r="H1598" i="1"/>
  <c r="G1598" i="1"/>
  <c r="C1598" i="1"/>
  <c r="C1597" i="1"/>
  <c r="H1597" i="1" s="1"/>
  <c r="C1596" i="1"/>
  <c r="H1595" i="1"/>
  <c r="G1595" i="1"/>
  <c r="C1595" i="1"/>
  <c r="H1594" i="1"/>
  <c r="C1594" i="1"/>
  <c r="G1594" i="1" s="1"/>
  <c r="C1593" i="1"/>
  <c r="H1593" i="1" s="1"/>
  <c r="C1592" i="1"/>
  <c r="C1591" i="1"/>
  <c r="H1591" i="1" s="1"/>
  <c r="C1590" i="1"/>
  <c r="H1590" i="1" s="1"/>
  <c r="C1589" i="1"/>
  <c r="H1589" i="1" s="1"/>
  <c r="C1588" i="1"/>
  <c r="C1587" i="1"/>
  <c r="H1587" i="1" s="1"/>
  <c r="C1586" i="1"/>
  <c r="H1586" i="1" s="1"/>
  <c r="C1585" i="1"/>
  <c r="H1585" i="1" s="1"/>
  <c r="H1584" i="1"/>
  <c r="C1584" i="1"/>
  <c r="G1584" i="1" s="1"/>
  <c r="G1582" i="1"/>
  <c r="C1582" i="1"/>
  <c r="H1582" i="1" s="1"/>
  <c r="G1581" i="1"/>
  <c r="D1581" i="1"/>
  <c r="C1581" i="1"/>
  <c r="J1581" i="1" s="1"/>
  <c r="D1580" i="1"/>
  <c r="G1580" i="1" s="1"/>
  <c r="C1580" i="1"/>
  <c r="D1579" i="1"/>
  <c r="C1579" i="1"/>
  <c r="J1579" i="1" s="1"/>
  <c r="D1578" i="1"/>
  <c r="C1578" i="1"/>
  <c r="G1578" i="1" s="1"/>
  <c r="D1577" i="1"/>
  <c r="C1577" i="1"/>
  <c r="H1577" i="1" s="1"/>
  <c r="H1576" i="1"/>
  <c r="D1576" i="1"/>
  <c r="C1576" i="1"/>
  <c r="J1576" i="1" s="1"/>
  <c r="G1575" i="1"/>
  <c r="I1575" i="1" s="1"/>
  <c r="D1575" i="1"/>
  <c r="C1575" i="1"/>
  <c r="H1575" i="1" s="1"/>
  <c r="H1574" i="1"/>
  <c r="G1574" i="1"/>
  <c r="I1574" i="1" s="1"/>
  <c r="D1574" i="1"/>
  <c r="C1574" i="1"/>
  <c r="J1574" i="1" s="1"/>
  <c r="D1573" i="1"/>
  <c r="C1573" i="1"/>
  <c r="H1573" i="1" s="1"/>
  <c r="D1572" i="1"/>
  <c r="G1572" i="1" s="1"/>
  <c r="C1572" i="1"/>
  <c r="G1571" i="1"/>
  <c r="D1571" i="1"/>
  <c r="C1571" i="1"/>
  <c r="H1571" i="1" s="1"/>
  <c r="H1570" i="1"/>
  <c r="G1570" i="1"/>
  <c r="I1570" i="1" s="1"/>
  <c r="D1570" i="1"/>
  <c r="C1570" i="1"/>
  <c r="J1570" i="1" s="1"/>
  <c r="D1569" i="1"/>
  <c r="C1569" i="1"/>
  <c r="H1569" i="1" s="1"/>
  <c r="H1568" i="1"/>
  <c r="D1568" i="1"/>
  <c r="C1568" i="1"/>
  <c r="J1568" i="1" s="1"/>
  <c r="G1567" i="1"/>
  <c r="I1567" i="1" s="1"/>
  <c r="D1567" i="1"/>
  <c r="C1567" i="1"/>
  <c r="H1567" i="1" s="1"/>
  <c r="D1566" i="1"/>
  <c r="C1566" i="1"/>
  <c r="H1566" i="1" s="1"/>
  <c r="G1565" i="1"/>
  <c r="D1565" i="1"/>
  <c r="C1565" i="1"/>
  <c r="J1565" i="1" s="1"/>
  <c r="D1564" i="1"/>
  <c r="C1564" i="1"/>
  <c r="H1564" i="1" s="1"/>
  <c r="D1563" i="1"/>
  <c r="C1563" i="1"/>
  <c r="H1563" i="1" s="1"/>
  <c r="G1562" i="1"/>
  <c r="D1562" i="1"/>
  <c r="C1562" i="1"/>
  <c r="J1562" i="1" s="1"/>
  <c r="D1561" i="1"/>
  <c r="C1561" i="1"/>
  <c r="H1561" i="1" s="1"/>
  <c r="G1560" i="1"/>
  <c r="D1560" i="1"/>
  <c r="C1560" i="1"/>
  <c r="J1560" i="1" s="1"/>
  <c r="D1559" i="1"/>
  <c r="C1559" i="1"/>
  <c r="H1559" i="1" s="1"/>
  <c r="G1558" i="1"/>
  <c r="D1558" i="1"/>
  <c r="C1558" i="1"/>
  <c r="J1558" i="1" s="1"/>
  <c r="D1557" i="1"/>
  <c r="C1557" i="1"/>
  <c r="H1557" i="1" s="1"/>
  <c r="D1556" i="1"/>
  <c r="C1556" i="1"/>
  <c r="H1556" i="1" s="1"/>
  <c r="D1555" i="1"/>
  <c r="C1555" i="1"/>
  <c r="H1555" i="1" s="1"/>
  <c r="G1554" i="1"/>
  <c r="D1554" i="1"/>
  <c r="C1554" i="1"/>
  <c r="J1554" i="1" s="1"/>
  <c r="D1553" i="1"/>
  <c r="C1553" i="1"/>
  <c r="H1553" i="1" s="1"/>
  <c r="G1552" i="1"/>
  <c r="D1552" i="1"/>
  <c r="C1552" i="1"/>
  <c r="J1552" i="1" s="1"/>
  <c r="D1551" i="1"/>
  <c r="C1551" i="1"/>
  <c r="H1551" i="1" s="1"/>
  <c r="G1550" i="1"/>
  <c r="D1550" i="1"/>
  <c r="C1550" i="1"/>
  <c r="J1550" i="1" s="1"/>
  <c r="D1549" i="1"/>
  <c r="C1549" i="1"/>
  <c r="H1549" i="1" s="1"/>
  <c r="G1548" i="1"/>
  <c r="D1548" i="1"/>
  <c r="C1548" i="1"/>
  <c r="J1548" i="1" s="1"/>
  <c r="H1547" i="1"/>
  <c r="D1547" i="1"/>
  <c r="C1547" i="1"/>
  <c r="G1547" i="1" s="1"/>
  <c r="D1546" i="1"/>
  <c r="J1546" i="1" s="1"/>
  <c r="C1546" i="1"/>
  <c r="G1546" i="1" s="1"/>
  <c r="H1545" i="1"/>
  <c r="D1545" i="1"/>
  <c r="J1545" i="1" s="1"/>
  <c r="C1545" i="1"/>
  <c r="G1545" i="1" s="1"/>
  <c r="I1545" i="1" s="1"/>
  <c r="D1544" i="1"/>
  <c r="J1544" i="1" s="1"/>
  <c r="C1544" i="1"/>
  <c r="G1544" i="1" s="1"/>
  <c r="H1543" i="1"/>
  <c r="D1543" i="1"/>
  <c r="J1543" i="1" s="1"/>
  <c r="C1543" i="1"/>
  <c r="G1543" i="1" s="1"/>
  <c r="I1543" i="1" s="1"/>
  <c r="D1542" i="1"/>
  <c r="J1542" i="1" s="1"/>
  <c r="C1542" i="1"/>
  <c r="D1541" i="1"/>
  <c r="J1541" i="1" s="1"/>
  <c r="C1541" i="1"/>
  <c r="C1540" i="1"/>
  <c r="C1539"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H1526" i="1"/>
  <c r="D1526" i="1"/>
  <c r="G1526" i="1" s="1"/>
  <c r="C1526" i="1"/>
  <c r="H1525" i="1"/>
  <c r="D1525" i="1"/>
  <c r="G1525" i="1" s="1"/>
  <c r="C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H1518" i="1"/>
  <c r="D1518" i="1"/>
  <c r="G1518" i="1" s="1"/>
  <c r="C1518" i="1"/>
  <c r="H1517" i="1"/>
  <c r="D1517" i="1"/>
  <c r="G1517" i="1" s="1"/>
  <c r="C1517" i="1"/>
  <c r="H1516" i="1"/>
  <c r="D1516" i="1"/>
  <c r="G1516" i="1" s="1"/>
  <c r="C1516" i="1"/>
  <c r="H1515" i="1"/>
  <c r="D1515" i="1"/>
  <c r="G1515" i="1" s="1"/>
  <c r="C1515" i="1"/>
  <c r="H1514" i="1"/>
  <c r="D1514" i="1"/>
  <c r="G1514" i="1" s="1"/>
  <c r="C1514" i="1"/>
  <c r="H1513" i="1"/>
  <c r="D1513" i="1"/>
  <c r="G1513" i="1" s="1"/>
  <c r="C1513" i="1"/>
  <c r="H1512" i="1"/>
  <c r="D1512" i="1"/>
  <c r="G1512" i="1" s="1"/>
  <c r="C1512" i="1"/>
  <c r="H1511" i="1"/>
  <c r="D1511" i="1"/>
  <c r="G1511" i="1" s="1"/>
  <c r="C1511" i="1"/>
  <c r="H1510" i="1"/>
  <c r="D1510" i="1"/>
  <c r="G1510" i="1" s="1"/>
  <c r="C1510" i="1"/>
  <c r="H1509" i="1"/>
  <c r="D1509" i="1"/>
  <c r="G1509" i="1" s="1"/>
  <c r="C1509" i="1"/>
  <c r="H1508" i="1"/>
  <c r="D1508" i="1"/>
  <c r="G1508" i="1" s="1"/>
  <c r="C1508" i="1"/>
  <c r="H1507" i="1"/>
  <c r="D1507" i="1"/>
  <c r="G1507" i="1" s="1"/>
  <c r="C1507" i="1"/>
  <c r="H1506" i="1"/>
  <c r="D1506" i="1"/>
  <c r="G1506" i="1" s="1"/>
  <c r="C1506" i="1"/>
  <c r="D1505" i="1"/>
  <c r="G1505" i="1" s="1"/>
  <c r="C1505" i="1"/>
  <c r="H1504" i="1"/>
  <c r="D1504" i="1"/>
  <c r="G1504" i="1" s="1"/>
  <c r="C1504" i="1"/>
  <c r="C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H1485" i="1"/>
  <c r="D1485" i="1"/>
  <c r="G1485" i="1" s="1"/>
  <c r="C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H1457" i="1"/>
  <c r="D1457" i="1"/>
  <c r="G1457" i="1" s="1"/>
  <c r="C1457" i="1"/>
  <c r="H1456" i="1"/>
  <c r="D1456" i="1"/>
  <c r="G1456" i="1" s="1"/>
  <c r="C1456" i="1"/>
  <c r="H1455" i="1"/>
  <c r="D1455" i="1"/>
  <c r="G1455" i="1" s="1"/>
  <c r="C1455" i="1"/>
  <c r="H1454" i="1"/>
  <c r="D1454" i="1"/>
  <c r="G1454" i="1" s="1"/>
  <c r="C1454" i="1"/>
  <c r="H1453" i="1"/>
  <c r="D1453" i="1"/>
  <c r="G1453" i="1" s="1"/>
  <c r="C1453" i="1"/>
  <c r="H1452" i="1"/>
  <c r="D1452" i="1"/>
  <c r="G1452" i="1" s="1"/>
  <c r="C1452" i="1"/>
  <c r="H1451" i="1"/>
  <c r="D1451" i="1"/>
  <c r="G1451" i="1" s="1"/>
  <c r="C1451" i="1"/>
  <c r="H1450" i="1"/>
  <c r="D1450" i="1"/>
  <c r="G1450" i="1" s="1"/>
  <c r="C1450" i="1"/>
  <c r="H1449" i="1"/>
  <c r="D1449" i="1"/>
  <c r="G1449" i="1" s="1"/>
  <c r="C1449" i="1"/>
  <c r="H1448" i="1"/>
  <c r="D1448" i="1"/>
  <c r="G1448" i="1" s="1"/>
  <c r="C1448" i="1"/>
  <c r="H1447" i="1"/>
  <c r="D1447" i="1"/>
  <c r="G1447" i="1" s="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H1432" i="1"/>
  <c r="D1432" i="1"/>
  <c r="G1432" i="1" s="1"/>
  <c r="C1432" i="1"/>
  <c r="D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D1400" i="1"/>
  <c r="C1400" i="1"/>
  <c r="H1399" i="1"/>
  <c r="D1399" i="1"/>
  <c r="G1399" i="1" s="1"/>
  <c r="C1399" i="1"/>
  <c r="H1398" i="1"/>
  <c r="D1398" i="1"/>
  <c r="G1398" i="1" s="1"/>
  <c r="C1398" i="1"/>
  <c r="H1397" i="1"/>
  <c r="D1397" i="1"/>
  <c r="G1397" i="1" s="1"/>
  <c r="C1397" i="1"/>
  <c r="H1396" i="1"/>
  <c r="D1396" i="1"/>
  <c r="G1396" i="1" s="1"/>
  <c r="C1396" i="1"/>
  <c r="D1395" i="1"/>
  <c r="C1395" i="1"/>
  <c r="H1394" i="1"/>
  <c r="D1394" i="1"/>
  <c r="G1394" i="1" s="1"/>
  <c r="C1394" i="1"/>
  <c r="H1393" i="1"/>
  <c r="D1393" i="1"/>
  <c r="G1393" i="1" s="1"/>
  <c r="C1393" i="1"/>
  <c r="H1392" i="1"/>
  <c r="D1392" i="1"/>
  <c r="G1392" i="1" s="1"/>
  <c r="C1392" i="1"/>
  <c r="H1391" i="1"/>
  <c r="D1391" i="1"/>
  <c r="G1391" i="1" s="1"/>
  <c r="C1391" i="1"/>
  <c r="H1390" i="1"/>
  <c r="D1390" i="1"/>
  <c r="G1390" i="1" s="1"/>
  <c r="C1390" i="1"/>
  <c r="D1389" i="1"/>
  <c r="G1389" i="1" s="1"/>
  <c r="C1389" i="1"/>
  <c r="H1389" i="1" s="1"/>
  <c r="D1388" i="1"/>
  <c r="C1388" i="1"/>
  <c r="H1388" i="1" s="1"/>
  <c r="D1387" i="1"/>
  <c r="C1387" i="1"/>
  <c r="H1387" i="1" s="1"/>
  <c r="D1386" i="1"/>
  <c r="H1386" i="1" s="1"/>
  <c r="C1386" i="1"/>
  <c r="D1385" i="1"/>
  <c r="C1385" i="1"/>
  <c r="D1384" i="1"/>
  <c r="C1384" i="1"/>
  <c r="H1384" i="1" s="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D1302" i="1"/>
  <c r="H1302" i="1" s="1"/>
  <c r="C1302" i="1"/>
  <c r="D1301" i="1"/>
  <c r="H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D1264" i="1"/>
  <c r="H1264" i="1" s="1"/>
  <c r="C1264" i="1"/>
  <c r="D1263" i="1"/>
  <c r="G1263" i="1" s="1"/>
  <c r="C1263" i="1"/>
  <c r="D1262" i="1"/>
  <c r="H1262" i="1" s="1"/>
  <c r="C1262" i="1"/>
  <c r="H1261" i="1"/>
  <c r="G1261" i="1"/>
  <c r="D1261" i="1"/>
  <c r="C1261" i="1"/>
  <c r="D1260" i="1"/>
  <c r="H1260" i="1" s="1"/>
  <c r="C1260" i="1"/>
  <c r="C1259" i="1"/>
  <c r="D1258" i="1"/>
  <c r="H1258" i="1" s="1"/>
  <c r="C1258" i="1"/>
  <c r="H1257" i="1"/>
  <c r="G1257" i="1"/>
  <c r="D1257" i="1"/>
  <c r="C1257" i="1"/>
  <c r="D1256" i="1"/>
  <c r="H1256" i="1" s="1"/>
  <c r="C1256" i="1"/>
  <c r="H1254" i="1"/>
  <c r="G1254" i="1"/>
  <c r="D1254" i="1"/>
  <c r="C1254" i="1"/>
  <c r="D1253" i="1"/>
  <c r="H1253" i="1" s="1"/>
  <c r="C1253" i="1"/>
  <c r="D1252" i="1"/>
  <c r="H1252" i="1" s="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D1189" i="1"/>
  <c r="G1189" i="1" s="1"/>
  <c r="C1189" i="1"/>
  <c r="D1188" i="1"/>
  <c r="H1188" i="1" s="1"/>
  <c r="C1188" i="1"/>
  <c r="D1187" i="1"/>
  <c r="H1187" i="1" s="1"/>
  <c r="C1187" i="1"/>
  <c r="D1186" i="1"/>
  <c r="H1186" i="1" s="1"/>
  <c r="C1186" i="1"/>
  <c r="D1185" i="1"/>
  <c r="H1185" i="1" s="1"/>
  <c r="C1185" i="1"/>
  <c r="D1184" i="1"/>
  <c r="H1184" i="1" s="1"/>
  <c r="C1184" i="1"/>
  <c r="D1183" i="1"/>
  <c r="H1183" i="1" s="1"/>
  <c r="C1183"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D1088" i="1"/>
  <c r="G1088" i="1" s="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D1077" i="1"/>
  <c r="G1077" i="1" s="1"/>
  <c r="C1077" i="1"/>
  <c r="D1076" i="1"/>
  <c r="G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G1060" i="1" s="1"/>
  <c r="D1059" i="1"/>
  <c r="H1059" i="1" s="1"/>
  <c r="C1059" i="1"/>
  <c r="H1058" i="1"/>
  <c r="G1058" i="1"/>
  <c r="D1058" i="1"/>
  <c r="C1058" i="1"/>
  <c r="D1057" i="1"/>
  <c r="H1057" i="1" s="1"/>
  <c r="C1057" i="1"/>
  <c r="H1056" i="1"/>
  <c r="G1056" i="1"/>
  <c r="D1056" i="1"/>
  <c r="C1056" i="1"/>
  <c r="H1055" i="1"/>
  <c r="D1055" i="1"/>
  <c r="G1055" i="1" s="1"/>
  <c r="C1055" i="1"/>
  <c r="G1054" i="1"/>
  <c r="D1054" i="1"/>
  <c r="H1054" i="1" s="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G1045" i="1"/>
  <c r="D1045" i="1"/>
  <c r="H1045" i="1" s="1"/>
  <c r="C1045" i="1"/>
  <c r="D1044" i="1"/>
  <c r="H1044" i="1" s="1"/>
  <c r="C1044" i="1"/>
  <c r="H1043" i="1"/>
  <c r="G1043" i="1"/>
  <c r="D1043" i="1"/>
  <c r="C1043" i="1"/>
  <c r="H1042" i="1"/>
  <c r="G1042" i="1"/>
  <c r="D1042" i="1"/>
  <c r="C1042" i="1"/>
  <c r="H1041" i="1"/>
  <c r="G1041" i="1"/>
  <c r="D1041" i="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G1030" i="1"/>
  <c r="D1030" i="1"/>
  <c r="H1030" i="1" s="1"/>
  <c r="C1030" i="1"/>
  <c r="G1029" i="1"/>
  <c r="D1029" i="1"/>
  <c r="H1029" i="1" s="1"/>
  <c r="C1029" i="1"/>
  <c r="H1028" i="1"/>
  <c r="G1028" i="1"/>
  <c r="D1028" i="1"/>
  <c r="C1028" i="1"/>
  <c r="H1027" i="1"/>
  <c r="G1027" i="1"/>
  <c r="D1027" i="1"/>
  <c r="C1027" i="1"/>
  <c r="G1026" i="1"/>
  <c r="D1026" i="1"/>
  <c r="H1026" i="1" s="1"/>
  <c r="C1026" i="1"/>
  <c r="H1025" i="1"/>
  <c r="D1025" i="1"/>
  <c r="G1025" i="1" s="1"/>
  <c r="C1025" i="1"/>
  <c r="C1024" i="1"/>
  <c r="G1023" i="1"/>
  <c r="D1023" i="1"/>
  <c r="H1023" i="1" s="1"/>
  <c r="C1023" i="1"/>
  <c r="H1022" i="1"/>
  <c r="G1022" i="1"/>
  <c r="D1022" i="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C737" i="1"/>
  <c r="H737" i="1" s="1"/>
  <c r="H736" i="1"/>
  <c r="G736" i="1"/>
  <c r="D736" i="1"/>
  <c r="C736" i="1"/>
  <c r="H735" i="1"/>
  <c r="G735" i="1"/>
  <c r="D735" i="1"/>
  <c r="C735" i="1"/>
  <c r="H734" i="1"/>
  <c r="G734" i="1"/>
  <c r="D734" i="1"/>
  <c r="C734" i="1"/>
  <c r="H733" i="1"/>
  <c r="G733" i="1"/>
  <c r="D733" i="1"/>
  <c r="C733" i="1"/>
  <c r="D732" i="1"/>
  <c r="H732" i="1" s="1"/>
  <c r="C732" i="1"/>
  <c r="D731" i="1"/>
  <c r="H731" i="1" s="1"/>
  <c r="C731" i="1"/>
  <c r="D730" i="1"/>
  <c r="H730" i="1" s="1"/>
  <c r="C730" i="1"/>
  <c r="H729" i="1"/>
  <c r="G729" i="1"/>
  <c r="D729" i="1"/>
  <c r="C729" i="1"/>
  <c r="H728" i="1"/>
  <c r="D728" i="1"/>
  <c r="G728" i="1" s="1"/>
  <c r="C728" i="1"/>
  <c r="H727" i="1"/>
  <c r="D727" i="1"/>
  <c r="G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G648" i="1"/>
  <c r="D648" i="1"/>
  <c r="H648" i="1" s="1"/>
  <c r="C648" i="1"/>
  <c r="H647" i="1"/>
  <c r="G647" i="1"/>
  <c r="D647" i="1"/>
  <c r="C647" i="1"/>
  <c r="D646" i="1"/>
  <c r="H646" i="1" s="1"/>
  <c r="C646" i="1"/>
  <c r="D645" i="1"/>
  <c r="H645" i="1" s="1"/>
  <c r="C645" i="1"/>
  <c r="C642" i="1"/>
  <c r="C641" i="1"/>
  <c r="G636" i="1"/>
  <c r="D636" i="1"/>
  <c r="H636" i="1" s="1"/>
  <c r="C636" i="1"/>
  <c r="H635" i="1"/>
  <c r="G635" i="1"/>
  <c r="D635" i="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G423" i="1"/>
  <c r="D423" i="1"/>
  <c r="H423" i="1" s="1"/>
  <c r="C423" i="1"/>
  <c r="D422" i="1"/>
  <c r="H422" i="1" s="1"/>
  <c r="C422" i="1"/>
  <c r="C421" i="1"/>
  <c r="H416" i="1"/>
  <c r="D416" i="1"/>
  <c r="G416" i="1" s="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D398" i="1"/>
  <c r="H398" i="1" s="1"/>
  <c r="C398" i="1"/>
  <c r="H397" i="1"/>
  <c r="G397" i="1"/>
  <c r="D397" i="1"/>
  <c r="C397"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G388" i="1" s="1"/>
  <c r="C388" i="1"/>
  <c r="H387" i="1"/>
  <c r="G387" i="1"/>
  <c r="D387" i="1"/>
  <c r="C387" i="1"/>
  <c r="H386" i="1"/>
  <c r="G386" i="1"/>
  <c r="D386" i="1"/>
  <c r="C386" i="1"/>
  <c r="H385" i="1"/>
  <c r="G385" i="1"/>
  <c r="D385" i="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H369" i="1"/>
  <c r="D369" i="1"/>
  <c r="G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6" i="1"/>
  <c r="D356" i="1"/>
  <c r="G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D196" i="1"/>
  <c r="H196" i="1" s="1"/>
  <c r="C196" i="1"/>
  <c r="D195" i="1"/>
  <c r="H195" i="1" s="1"/>
  <c r="C195" i="1"/>
  <c r="H194" i="1"/>
  <c r="G194" i="1"/>
  <c r="D194" i="1"/>
  <c r="C194" i="1"/>
  <c r="G193" i="1"/>
  <c r="D193" i="1"/>
  <c r="H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D183" i="1"/>
  <c r="H183" i="1" s="1"/>
  <c r="C183" i="1"/>
  <c r="D182" i="1"/>
  <c r="H182" i="1" s="1"/>
  <c r="C182" i="1"/>
  <c r="D181" i="1"/>
  <c r="H181" i="1" s="1"/>
  <c r="C181" i="1"/>
  <c r="D180" i="1"/>
  <c r="H180" i="1" s="1"/>
  <c r="C180" i="1"/>
  <c r="D179" i="1"/>
  <c r="H179" i="1" s="1"/>
  <c r="C179" i="1"/>
  <c r="D178" i="1"/>
  <c r="H178" i="1" s="1"/>
  <c r="C178" i="1"/>
  <c r="D177" i="1"/>
  <c r="G177" i="1" s="1"/>
  <c r="C177" i="1"/>
  <c r="D176" i="1"/>
  <c r="H176" i="1" s="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D162" i="1"/>
  <c r="G162" i="1" s="1"/>
  <c r="C162" i="1"/>
  <c r="C161" i="1"/>
  <c r="D159" i="1"/>
  <c r="H159" i="1" s="1"/>
  <c r="C159" i="1"/>
  <c r="D158" i="1"/>
  <c r="H158" i="1" s="1"/>
  <c r="C158" i="1"/>
  <c r="H157" i="1"/>
  <c r="G157" i="1"/>
  <c r="D157" i="1"/>
  <c r="C157" i="1"/>
  <c r="D156" i="1"/>
  <c r="H156" i="1" s="1"/>
  <c r="C156" i="1"/>
  <c r="G155" i="1"/>
  <c r="D155" i="1"/>
  <c r="H155" i="1" s="1"/>
  <c r="C155" i="1"/>
  <c r="H154" i="1"/>
  <c r="G154" i="1"/>
  <c r="D154" i="1"/>
  <c r="C154" i="1"/>
  <c r="H153" i="1"/>
  <c r="D153" i="1"/>
  <c r="G153" i="1" s="1"/>
  <c r="C153" i="1"/>
  <c r="D152" i="1"/>
  <c r="H152" i="1" s="1"/>
  <c r="C152" i="1"/>
  <c r="D151" i="1"/>
  <c r="H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H132" i="1"/>
  <c r="G132" i="1"/>
  <c r="D132" i="1"/>
  <c r="C132" i="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66" i="1" l="1"/>
  <c r="E49" i="4"/>
  <c r="D45" i="1" s="1"/>
  <c r="F68" i="4"/>
  <c r="H1505" i="1"/>
  <c r="D1503" i="1"/>
  <c r="E141" i="6"/>
  <c r="G1388" i="1"/>
  <c r="G1387" i="1"/>
  <c r="G1386" i="1"/>
  <c r="G1385" i="1"/>
  <c r="H1385" i="1"/>
  <c r="G1384" i="1"/>
  <c r="G1187" i="1"/>
  <c r="G1186" i="1"/>
  <c r="E648" i="4"/>
  <c r="D642" i="1" s="1"/>
  <c r="G1683" i="1"/>
  <c r="G1611" i="1"/>
  <c r="G1606" i="1"/>
  <c r="G1602" i="1"/>
  <c r="H1602" i="1"/>
  <c r="G1593" i="1"/>
  <c r="G1591" i="1"/>
  <c r="G1590" i="1"/>
  <c r="G1587" i="1"/>
  <c r="G1585" i="1"/>
  <c r="G1583" i="1"/>
  <c r="H1583" i="1"/>
  <c r="G1586" i="1"/>
  <c r="G1400" i="1"/>
  <c r="G1395" i="1"/>
  <c r="E335" i="9"/>
  <c r="B335" i="9" s="1"/>
  <c r="G1252" i="1"/>
  <c r="G1253" i="1"/>
  <c r="G1256" i="1"/>
  <c r="G1258" i="1"/>
  <c r="G1266" i="1"/>
  <c r="E304" i="9"/>
  <c r="B304" i="9" s="1"/>
  <c r="G1264" i="1"/>
  <c r="G1265" i="1"/>
  <c r="H1263" i="1"/>
  <c r="G1260" i="1"/>
  <c r="G1262" i="1"/>
  <c r="H1259" i="1"/>
  <c r="G1259" i="1"/>
  <c r="E303" i="9"/>
  <c r="B303" i="9" s="1"/>
  <c r="H1400" i="1"/>
  <c r="H1395" i="1"/>
  <c r="G1301" i="1"/>
  <c r="G1302" i="1"/>
  <c r="E202" i="4"/>
  <c r="D198" i="1" s="1"/>
  <c r="E320" i="9"/>
  <c r="B320" i="9" s="1"/>
  <c r="E324" i="9"/>
  <c r="B324" i="9" s="1"/>
  <c r="E329" i="9"/>
  <c r="B329" i="9" s="1"/>
  <c r="F236" i="9"/>
  <c r="B236" i="9" s="1"/>
  <c r="E327" i="9"/>
  <c r="B327" i="9" s="1"/>
  <c r="E311" i="9"/>
  <c r="B311" i="9" s="1"/>
  <c r="E307" i="9"/>
  <c r="B307" i="9" s="1"/>
  <c r="E31" i="9"/>
  <c r="B31" i="9" s="1"/>
  <c r="E36" i="9"/>
  <c r="B36" i="9" s="1"/>
  <c r="E251" i="5"/>
  <c r="G1185" i="1"/>
  <c r="G1188" i="1"/>
  <c r="F181" i="5"/>
  <c r="G1184" i="1"/>
  <c r="G1182" i="1"/>
  <c r="G1183" i="1"/>
  <c r="G1087" i="1"/>
  <c r="H1087" i="1"/>
  <c r="F82" i="5"/>
  <c r="F341" i="9"/>
  <c r="B341" i="9" s="1"/>
  <c r="G1075" i="1"/>
  <c r="H1075" i="1"/>
  <c r="H1076" i="1"/>
  <c r="H1077" i="1"/>
  <c r="F70" i="5"/>
  <c r="F71" i="5"/>
  <c r="G1031" i="1"/>
  <c r="G1033" i="1"/>
  <c r="G1057" i="1"/>
  <c r="G1059" i="1"/>
  <c r="F52" i="5"/>
  <c r="G1044" i="1"/>
  <c r="G1040" i="1"/>
  <c r="H1040" i="1"/>
  <c r="G1024" i="1"/>
  <c r="H1024" i="1"/>
  <c r="E12" i="5"/>
  <c r="E7" i="5" s="1"/>
  <c r="F19" i="5"/>
  <c r="G1018" i="1"/>
  <c r="G1020" i="1"/>
  <c r="F13" i="5"/>
  <c r="G213" i="1"/>
  <c r="F216" i="4"/>
  <c r="E322" i="9"/>
  <c r="B322" i="9" s="1"/>
  <c r="E37" i="9"/>
  <c r="B37" i="9" s="1"/>
  <c r="E326" i="9"/>
  <c r="B326" i="9" s="1"/>
  <c r="E56" i="9"/>
  <c r="B56" i="9" s="1"/>
  <c r="G1542" i="1"/>
  <c r="H1541" i="1"/>
  <c r="G1541" i="1"/>
  <c r="G1540" i="1"/>
  <c r="E6" i="7"/>
  <c r="D5" i="7"/>
  <c r="G732" i="1"/>
  <c r="G731" i="1"/>
  <c r="G730" i="1"/>
  <c r="B238" i="9"/>
  <c r="F239" i="9"/>
  <c r="B239" i="9" s="1"/>
  <c r="B296" i="9"/>
  <c r="G646" i="1"/>
  <c r="G649" i="1"/>
  <c r="F656" i="4"/>
  <c r="G645" i="1"/>
  <c r="H642" i="1"/>
  <c r="G642" i="1"/>
  <c r="G414" i="1"/>
  <c r="G421" i="1"/>
  <c r="G422" i="1"/>
  <c r="E647" i="4"/>
  <c r="D641" i="1" s="1"/>
  <c r="G398" i="1"/>
  <c r="H396" i="1"/>
  <c r="G389" i="1"/>
  <c r="H388" i="1"/>
  <c r="F393" i="4"/>
  <c r="H368" i="1"/>
  <c r="E360" i="4"/>
  <c r="D355" i="1" s="1"/>
  <c r="H374" i="1"/>
  <c r="H212" i="1"/>
  <c r="B246" i="9"/>
  <c r="G197" i="1"/>
  <c r="G196" i="1"/>
  <c r="F244" i="9"/>
  <c r="B244" i="9" s="1"/>
  <c r="G195" i="1"/>
  <c r="E57" i="9"/>
  <c r="B57" i="9" s="1"/>
  <c r="F243" i="9"/>
  <c r="B243" i="9" s="1"/>
  <c r="H190" i="1"/>
  <c r="G190" i="1"/>
  <c r="F194" i="4"/>
  <c r="G192" i="1"/>
  <c r="B242" i="9"/>
  <c r="G183" i="1"/>
  <c r="F240" i="9"/>
  <c r="B240" i="9" s="1"/>
  <c r="E53" i="9"/>
  <c r="B53" i="9" s="1"/>
  <c r="G182" i="1"/>
  <c r="G181" i="1"/>
  <c r="G180" i="1"/>
  <c r="G179" i="1"/>
  <c r="G178" i="1"/>
  <c r="H177" i="1"/>
  <c r="G176" i="1"/>
  <c r="G174" i="1"/>
  <c r="H174" i="1"/>
  <c r="F178" i="4"/>
  <c r="E49" i="9"/>
  <c r="B49" i="9" s="1"/>
  <c r="G161" i="1"/>
  <c r="H161" i="1"/>
  <c r="F165" i="4"/>
  <c r="E164" i="4"/>
  <c r="D160" i="1" s="1"/>
  <c r="G159" i="1"/>
  <c r="G156" i="1"/>
  <c r="G158" i="1"/>
  <c r="F160" i="4"/>
  <c r="F237" i="9"/>
  <c r="B237" i="9" s="1"/>
  <c r="D150" i="1"/>
  <c r="H150" i="1" s="1"/>
  <c r="G152" i="1"/>
  <c r="G150" i="1"/>
  <c r="G151" i="1"/>
  <c r="D131" i="1"/>
  <c r="H131" i="1" s="1"/>
  <c r="G130" i="1"/>
  <c r="G131" i="1"/>
  <c r="G133" i="1"/>
  <c r="G122" i="1"/>
  <c r="G124" i="1"/>
  <c r="E82" i="4"/>
  <c r="D78" i="1" s="1"/>
  <c r="G64" i="1"/>
  <c r="G65" i="1"/>
  <c r="G298" i="1"/>
  <c r="G300" i="1"/>
  <c r="G302" i="1"/>
  <c r="I1562" i="1"/>
  <c r="G299" i="1"/>
  <c r="G301" i="1"/>
  <c r="I1554" i="1"/>
  <c r="J1547" i="1"/>
  <c r="H1548" i="1"/>
  <c r="I1548" i="1" s="1"/>
  <c r="J1549" i="1"/>
  <c r="H1550" i="1"/>
  <c r="I1550" i="1" s="1"/>
  <c r="J1551" i="1"/>
  <c r="H1552" i="1"/>
  <c r="I1552" i="1" s="1"/>
  <c r="J1553" i="1"/>
  <c r="H1554" i="1"/>
  <c r="J1557" i="1"/>
  <c r="H1558" i="1"/>
  <c r="I1558" i="1" s="1"/>
  <c r="J1559" i="1"/>
  <c r="H1560" i="1"/>
  <c r="I1560" i="1" s="1"/>
  <c r="J1561" i="1"/>
  <c r="H1562" i="1"/>
  <c r="J1564" i="1"/>
  <c r="H1565" i="1"/>
  <c r="I1565" i="1" s="1"/>
  <c r="J1566" i="1"/>
  <c r="G1568" i="1"/>
  <c r="I1568" i="1" s="1"/>
  <c r="H1572" i="1"/>
  <c r="G1576" i="1"/>
  <c r="I1576" i="1" s="1"/>
  <c r="H1580" i="1"/>
  <c r="I1580" i="1" s="1"/>
  <c r="J1580" i="1"/>
  <c r="H1581" i="1"/>
  <c r="I1581" i="1" s="1"/>
  <c r="G1589" i="1"/>
  <c r="H1596" i="1"/>
  <c r="G1596" i="1"/>
  <c r="G1605" i="1"/>
  <c r="H1612" i="1"/>
  <c r="G1612" i="1"/>
  <c r="H1628" i="1"/>
  <c r="G1628" i="1"/>
  <c r="G1637" i="1"/>
  <c r="H1644" i="1"/>
  <c r="G1644" i="1"/>
  <c r="G1653" i="1"/>
  <c r="H1660" i="1"/>
  <c r="G1660" i="1"/>
  <c r="G1669" i="1"/>
  <c r="H1676" i="1"/>
  <c r="G1676" i="1"/>
  <c r="G1685" i="1"/>
  <c r="F154" i="4"/>
  <c r="D153" i="4"/>
  <c r="F170" i="4"/>
  <c r="D164" i="4"/>
  <c r="H1542" i="1"/>
  <c r="I1542" i="1" s="1"/>
  <c r="H1544" i="1"/>
  <c r="I1544" i="1" s="1"/>
  <c r="H1546" i="1"/>
  <c r="I1546" i="1" s="1"/>
  <c r="G1549" i="1"/>
  <c r="I1549" i="1" s="1"/>
  <c r="G1551" i="1"/>
  <c r="I1551" i="1" s="1"/>
  <c r="G1553" i="1"/>
  <c r="I1553" i="1" s="1"/>
  <c r="G1555" i="1"/>
  <c r="G1556" i="1"/>
  <c r="G1557" i="1"/>
  <c r="I1557" i="1" s="1"/>
  <c r="G1559" i="1"/>
  <c r="I1559" i="1" s="1"/>
  <c r="G1561" i="1"/>
  <c r="I1561" i="1" s="1"/>
  <c r="G1563" i="1"/>
  <c r="G1564" i="1"/>
  <c r="I1564" i="1" s="1"/>
  <c r="G1566" i="1"/>
  <c r="I1566" i="1" s="1"/>
  <c r="J1567" i="1"/>
  <c r="G1569" i="1"/>
  <c r="I1569" i="1" s="1"/>
  <c r="G1573" i="1"/>
  <c r="I1573" i="1" s="1"/>
  <c r="J1575" i="1"/>
  <c r="G1577" i="1"/>
  <c r="G1579" i="1"/>
  <c r="H1600" i="1"/>
  <c r="G1600" i="1"/>
  <c r="H1616" i="1"/>
  <c r="G1616" i="1"/>
  <c r="H1632" i="1"/>
  <c r="G1632" i="1"/>
  <c r="H1648" i="1"/>
  <c r="G1648" i="1"/>
  <c r="H1664" i="1"/>
  <c r="G1664" i="1"/>
  <c r="H1680" i="1"/>
  <c r="G1680" i="1"/>
  <c r="F112" i="4"/>
  <c r="D106" i="4"/>
  <c r="F134" i="4"/>
  <c r="D308" i="4"/>
  <c r="F309" i="4"/>
  <c r="F5" i="6"/>
  <c r="H1578" i="1"/>
  <c r="I1578" i="1" s="1"/>
  <c r="J1578" i="1"/>
  <c r="H1579" i="1"/>
  <c r="H1588" i="1"/>
  <c r="G1588" i="1"/>
  <c r="G1597" i="1"/>
  <c r="H1604" i="1"/>
  <c r="G1604" i="1"/>
  <c r="G1613" i="1"/>
  <c r="H1620" i="1"/>
  <c r="G1620" i="1"/>
  <c r="G1629" i="1"/>
  <c r="H1636" i="1"/>
  <c r="G1636" i="1"/>
  <c r="G1645" i="1"/>
  <c r="H1652" i="1"/>
  <c r="G1652" i="1"/>
  <c r="G1661" i="1"/>
  <c r="H1668" i="1"/>
  <c r="G1668" i="1"/>
  <c r="G1677" i="1"/>
  <c r="H1684" i="1"/>
  <c r="G1684" i="1"/>
  <c r="E7" i="4"/>
  <c r="F50" i="4"/>
  <c r="D49" i="4"/>
  <c r="F126" i="4"/>
  <c r="D125" i="4"/>
  <c r="F135" i="4"/>
  <c r="D202" i="4"/>
  <c r="E308" i="4"/>
  <c r="E418" i="4" s="1"/>
  <c r="D413" i="1" s="1"/>
  <c r="D360" i="4"/>
  <c r="F361" i="4"/>
  <c r="F373" i="4"/>
  <c r="J1569" i="1"/>
  <c r="J1573" i="1"/>
  <c r="H1592" i="1"/>
  <c r="G1592" i="1"/>
  <c r="H1608" i="1"/>
  <c r="G1608" i="1"/>
  <c r="H1624" i="1"/>
  <c r="G1624" i="1"/>
  <c r="H1640" i="1"/>
  <c r="G1640" i="1"/>
  <c r="H1656" i="1"/>
  <c r="G1656" i="1"/>
  <c r="H1672" i="1"/>
  <c r="G1672" i="1"/>
  <c r="F8" i="4"/>
  <c r="D7" i="4"/>
  <c r="F491" i="4"/>
  <c r="D430" i="4"/>
  <c r="E640" i="4"/>
  <c r="D634" i="1" s="1"/>
  <c r="D7" i="5"/>
  <c r="H336" i="9"/>
  <c r="E336" i="9" s="1"/>
  <c r="B336" i="9" s="1"/>
  <c r="E177" i="5"/>
  <c r="D251" i="5"/>
  <c r="F255" i="5"/>
  <c r="H316" i="9"/>
  <c r="H315" i="9"/>
  <c r="D44" i="8"/>
  <c r="G343" i="9" s="1"/>
  <c r="E343" i="9" s="1"/>
  <c r="F91" i="4"/>
  <c r="D273" i="4"/>
  <c r="F314" i="4"/>
  <c r="F366" i="4"/>
  <c r="F426" i="4"/>
  <c r="F529" i="4"/>
  <c r="D535" i="4"/>
  <c r="D571" i="4"/>
  <c r="F607" i="4"/>
  <c r="D629" i="4"/>
  <c r="D88" i="5"/>
  <c r="F150" i="5"/>
  <c r="D177" i="5"/>
  <c r="E337" i="9"/>
  <c r="B337" i="9" s="1"/>
  <c r="D203" i="5"/>
  <c r="F219" i="5"/>
  <c r="D35" i="6"/>
  <c r="D141" i="6" s="1"/>
  <c r="E32" i="9"/>
  <c r="B32" i="9" s="1"/>
  <c r="E44" i="9"/>
  <c r="B44" i="9" s="1"/>
  <c r="E52" i="9"/>
  <c r="B52" i="9" s="1"/>
  <c r="B58" i="9"/>
  <c r="B66" i="9"/>
  <c r="B74" i="9"/>
  <c r="B82" i="9"/>
  <c r="B90" i="9"/>
  <c r="B98" i="9"/>
  <c r="B106" i="9"/>
  <c r="B114" i="9"/>
  <c r="F502" i="4"/>
  <c r="F616" i="4"/>
  <c r="F45" i="5"/>
  <c r="E88" i="5"/>
  <c r="D1093" i="1" s="1"/>
  <c r="F89" i="5"/>
  <c r="F178" i="5"/>
  <c r="F260" i="5"/>
  <c r="B50" i="9"/>
  <c r="E156" i="9"/>
  <c r="B156" i="9" s="1"/>
  <c r="E147" i="5"/>
  <c r="D1152" i="1" s="1"/>
  <c r="G315" i="9"/>
  <c r="E315" i="9" s="1"/>
  <c r="B315" i="9" s="1"/>
  <c r="G316" i="9"/>
  <c r="E316" i="9" s="1"/>
  <c r="B316" i="9" s="1"/>
  <c r="E339" i="9"/>
  <c r="B339" i="9" s="1"/>
  <c r="E296" i="5"/>
  <c r="D1300" i="1" s="1"/>
  <c r="B30" i="9"/>
  <c r="B38" i="9"/>
  <c r="B42" i="9"/>
  <c r="E48" i="9"/>
  <c r="B48" i="9" s="1"/>
  <c r="B54" i="9"/>
  <c r="B62" i="9"/>
  <c r="B70" i="9"/>
  <c r="B78" i="9"/>
  <c r="B86" i="9"/>
  <c r="B94" i="9"/>
  <c r="B102" i="9"/>
  <c r="B110" i="9"/>
  <c r="E122" i="9"/>
  <c r="B122" i="9" s="1"/>
  <c r="E130" i="9"/>
  <c r="B130" i="9" s="1"/>
  <c r="E138" i="9"/>
  <c r="B138" i="9" s="1"/>
  <c r="E146" i="9"/>
  <c r="B146" i="9" s="1"/>
  <c r="E154" i="9"/>
  <c r="B154" i="9" s="1"/>
  <c r="E158" i="9"/>
  <c r="B158" i="9" s="1"/>
  <c r="G180" i="9"/>
  <c r="G214" i="9"/>
  <c r="E214" i="9" s="1"/>
  <c r="B214" i="9" s="1"/>
  <c r="G222" i="9"/>
  <c r="E222" i="9" s="1"/>
  <c r="B222" i="9" s="1"/>
  <c r="B120" i="9"/>
  <c r="B128" i="9"/>
  <c r="B136" i="9"/>
  <c r="B144" i="9"/>
  <c r="B152" i="9"/>
  <c r="B164" i="9"/>
  <c r="B172" i="9"/>
  <c r="H310" i="9"/>
  <c r="G310" i="9"/>
  <c r="H309" i="9"/>
  <c r="G309" i="9"/>
  <c r="H308" i="9"/>
  <c r="E308" i="9" s="1"/>
  <c r="B308" i="9" s="1"/>
  <c r="G302" i="9"/>
  <c r="E302" i="9" s="1"/>
  <c r="B302" i="9" s="1"/>
  <c r="G301" i="9"/>
  <c r="E301" i="9" s="1"/>
  <c r="B301" i="9" s="1"/>
  <c r="G300" i="9"/>
  <c r="E300" i="9" s="1"/>
  <c r="B300" i="9" s="1"/>
  <c r="M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18" i="9"/>
  <c r="B118" i="9" s="1"/>
  <c r="E126" i="9"/>
  <c r="B126" i="9" s="1"/>
  <c r="E134" i="9"/>
  <c r="B134" i="9" s="1"/>
  <c r="E142" i="9"/>
  <c r="B142" i="9" s="1"/>
  <c r="E150" i="9"/>
  <c r="B150" i="9" s="1"/>
  <c r="E162" i="9"/>
  <c r="B162" i="9" s="1"/>
  <c r="E170" i="9"/>
  <c r="B170" i="9" s="1"/>
  <c r="H179" i="9"/>
  <c r="G218" i="9"/>
  <c r="E218" i="9" s="1"/>
  <c r="B218" i="9" s="1"/>
  <c r="G226" i="9"/>
  <c r="E226" i="9" s="1"/>
  <c r="B226" i="9" s="1"/>
  <c r="B229" i="9"/>
  <c r="B245" i="9"/>
  <c r="B254" i="9"/>
  <c r="B255" i="9"/>
  <c r="B262" i="9"/>
  <c r="B263" i="9"/>
  <c r="B273" i="9"/>
  <c r="B279" i="9"/>
  <c r="B289" i="9"/>
  <c r="B250" i="9"/>
  <c r="B251" i="9"/>
  <c r="B258" i="9"/>
  <c r="B259" i="9"/>
  <c r="B265" i="9"/>
  <c r="B271" i="9"/>
  <c r="B281" i="9"/>
  <c r="B287" i="9"/>
  <c r="I31" i="3" l="1"/>
  <c r="D1537" i="1"/>
  <c r="G1503" i="1"/>
  <c r="H1503" i="1"/>
  <c r="H19" i="9"/>
  <c r="E19" i="9" s="1"/>
  <c r="B19" i="9" s="1"/>
  <c r="I1541" i="1"/>
  <c r="I25" i="3"/>
  <c r="D1255" i="1"/>
  <c r="F12" i="5"/>
  <c r="D1017" i="1"/>
  <c r="H1017" i="1" s="1"/>
  <c r="D1012" i="1"/>
  <c r="I22" i="3"/>
  <c r="E5" i="7"/>
  <c r="D1539" i="1"/>
  <c r="H33" i="3"/>
  <c r="C1538" i="1"/>
  <c r="F228" i="9"/>
  <c r="B228" i="9" s="1"/>
  <c r="H641" i="1"/>
  <c r="G641" i="1"/>
  <c r="F647" i="4"/>
  <c r="E152" i="4"/>
  <c r="D148" i="1" s="1"/>
  <c r="H78" i="1"/>
  <c r="G78" i="1"/>
  <c r="F82" i="4"/>
  <c r="F141" i="6"/>
  <c r="H31" i="3"/>
  <c r="C1537" i="1"/>
  <c r="E309" i="9"/>
  <c r="B309" i="9" s="1"/>
  <c r="H1300" i="1"/>
  <c r="G1300" i="1"/>
  <c r="G1152" i="1"/>
  <c r="H1152" i="1"/>
  <c r="F629" i="4"/>
  <c r="C623" i="1"/>
  <c r="F273" i="4"/>
  <c r="C269" i="1"/>
  <c r="K1481" i="9"/>
  <c r="G344" i="9"/>
  <c r="E344" i="9" s="1"/>
  <c r="B344" i="9" s="1"/>
  <c r="I39" i="3"/>
  <c r="C1621" i="1"/>
  <c r="D639" i="4"/>
  <c r="F430" i="4"/>
  <c r="C424" i="1"/>
  <c r="F202" i="4"/>
  <c r="C198" i="1"/>
  <c r="F49" i="4"/>
  <c r="C45" i="1"/>
  <c r="D417" i="4"/>
  <c r="F308" i="4"/>
  <c r="C303" i="1"/>
  <c r="F35" i="6"/>
  <c r="H28" i="3"/>
  <c r="C1431" i="1"/>
  <c r="F177" i="5"/>
  <c r="D176" i="5"/>
  <c r="H24" i="3"/>
  <c r="C1181" i="1"/>
  <c r="E342" i="9"/>
  <c r="B343" i="9"/>
  <c r="G348" i="9"/>
  <c r="E348" i="9" s="1"/>
  <c r="I1579" i="1"/>
  <c r="G24" i="9"/>
  <c r="F153" i="4"/>
  <c r="D152" i="4"/>
  <c r="H24" i="9"/>
  <c r="C149" i="1"/>
  <c r="E179" i="9"/>
  <c r="B179" i="9" s="1"/>
  <c r="E310" i="9"/>
  <c r="B310" i="9" s="1"/>
  <c r="E180" i="9"/>
  <c r="B180" i="9" s="1"/>
  <c r="F571" i="4"/>
  <c r="C565" i="1"/>
  <c r="F251" i="5"/>
  <c r="H25" i="3"/>
  <c r="C1255" i="1"/>
  <c r="D6" i="5"/>
  <c r="F7" i="5"/>
  <c r="H22" i="3"/>
  <c r="C1012" i="1"/>
  <c r="D418" i="4"/>
  <c r="F360" i="4"/>
  <c r="C355" i="1"/>
  <c r="F125" i="4"/>
  <c r="C121" i="1"/>
  <c r="E6" i="4"/>
  <c r="D3" i="1"/>
  <c r="E69" i="5"/>
  <c r="G338" i="9"/>
  <c r="E338" i="9" s="1"/>
  <c r="B338" i="9" s="1"/>
  <c r="F203" i="5"/>
  <c r="C1207" i="1"/>
  <c r="F88" i="5"/>
  <c r="D69" i="5"/>
  <c r="C1093" i="1"/>
  <c r="F535" i="4"/>
  <c r="D640" i="4"/>
  <c r="C529" i="1"/>
  <c r="E176" i="5"/>
  <c r="D1180" i="1" s="1"/>
  <c r="I24" i="3"/>
  <c r="D1181" i="1"/>
  <c r="F7" i="4"/>
  <c r="D6" i="4"/>
  <c r="C3" i="1"/>
  <c r="E417" i="4"/>
  <c r="D412" i="1" s="1"/>
  <c r="D303" i="1"/>
  <c r="F106" i="4"/>
  <c r="C102" i="1"/>
  <c r="F164" i="4"/>
  <c r="C160" i="1"/>
  <c r="G1017" i="1" l="1"/>
  <c r="H1539" i="1"/>
  <c r="G1539" i="1"/>
  <c r="I33" i="3"/>
  <c r="D1538" i="1"/>
  <c r="G1538" i="1" s="1"/>
  <c r="G346" i="9"/>
  <c r="E346" i="9" s="1"/>
  <c r="E299" i="4"/>
  <c r="I18" i="3"/>
  <c r="G102" i="1"/>
  <c r="H102" i="1"/>
  <c r="H3" i="1"/>
  <c r="G3" i="1"/>
  <c r="G1207" i="1"/>
  <c r="H1207" i="1"/>
  <c r="H121" i="1"/>
  <c r="G121" i="1"/>
  <c r="F418" i="4"/>
  <c r="C413" i="1"/>
  <c r="G299" i="9"/>
  <c r="C1011" i="1"/>
  <c r="G565" i="1"/>
  <c r="H565" i="1"/>
  <c r="D299" i="4"/>
  <c r="F152" i="4"/>
  <c r="H18" i="3"/>
  <c r="C148" i="1"/>
  <c r="F176" i="5"/>
  <c r="C1180" i="1"/>
  <c r="H45" i="1"/>
  <c r="G45" i="1"/>
  <c r="G424" i="1"/>
  <c r="H424" i="1"/>
  <c r="F640" i="4"/>
  <c r="C634" i="1"/>
  <c r="D422" i="4"/>
  <c r="D300" i="4"/>
  <c r="H17" i="3"/>
  <c r="F6" i="4"/>
  <c r="C2" i="1"/>
  <c r="G1093" i="1"/>
  <c r="H1093" i="1"/>
  <c r="I23" i="3"/>
  <c r="D1074" i="1"/>
  <c r="E6" i="5"/>
  <c r="G306" i="9" s="1"/>
  <c r="E306" i="9" s="1"/>
  <c r="B306" i="9" s="1"/>
  <c r="G1012" i="1"/>
  <c r="H1012" i="1"/>
  <c r="H303" i="1"/>
  <c r="G303" i="1"/>
  <c r="H623" i="1"/>
  <c r="G623" i="1"/>
  <c r="H1537" i="1"/>
  <c r="G1537" i="1"/>
  <c r="E300" i="4"/>
  <c r="D296" i="1" s="1"/>
  <c r="I17" i="3"/>
  <c r="E422" i="4"/>
  <c r="D2" i="1"/>
  <c r="G1255" i="1"/>
  <c r="H1255" i="1"/>
  <c r="G160" i="1"/>
  <c r="H160" i="1"/>
  <c r="H529" i="1"/>
  <c r="G529" i="1"/>
  <c r="F69" i="5"/>
  <c r="H23" i="3"/>
  <c r="C1074" i="1"/>
  <c r="H355" i="1"/>
  <c r="G355" i="1"/>
  <c r="H149" i="1"/>
  <c r="G149" i="1"/>
  <c r="E24" i="9"/>
  <c r="E423" i="4"/>
  <c r="E301" i="4"/>
  <c r="D297" i="1" s="1"/>
  <c r="D295" i="1"/>
  <c r="G1181" i="1"/>
  <c r="H1181" i="1"/>
  <c r="H1431" i="1"/>
  <c r="G1431" i="1"/>
  <c r="H9" i="3"/>
  <c r="H198" i="1"/>
  <c r="G198" i="1"/>
  <c r="F639" i="4"/>
  <c r="C633" i="1"/>
  <c r="E347" i="9"/>
  <c r="B348" i="9"/>
  <c r="F417" i="4"/>
  <c r="C412" i="1"/>
  <c r="H1621" i="1"/>
  <c r="G1621" i="1"/>
  <c r="H11" i="3"/>
  <c r="H269" i="1"/>
  <c r="G269" i="1"/>
  <c r="H1538" i="1" l="1"/>
  <c r="E345" i="9"/>
  <c r="I10" i="3" s="1"/>
  <c r="B346" i="9"/>
  <c r="G633" i="1"/>
  <c r="H633" i="1"/>
  <c r="N3" i="9"/>
  <c r="I11" i="3"/>
  <c r="G1074" i="1"/>
  <c r="H1074" i="1"/>
  <c r="G634" i="1"/>
  <c r="H634" i="1"/>
  <c r="H148" i="1"/>
  <c r="G148" i="1"/>
  <c r="K3" i="9"/>
  <c r="I9" i="3"/>
  <c r="F300" i="4"/>
  <c r="C296" i="1"/>
  <c r="H412" i="1"/>
  <c r="G412" i="1"/>
  <c r="B24" i="9"/>
  <c r="H299" i="9"/>
  <c r="E299" i="9" s="1"/>
  <c r="D1011" i="1"/>
  <c r="G1011" i="1" s="1"/>
  <c r="E644" i="4"/>
  <c r="E425" i="4"/>
  <c r="D420" i="1" s="1"/>
  <c r="D418" i="1"/>
  <c r="H20" i="9"/>
  <c r="E424" i="4"/>
  <c r="D419" i="1" s="1"/>
  <c r="E643" i="4"/>
  <c r="D417" i="1"/>
  <c r="H2" i="1"/>
  <c r="G2" i="1"/>
  <c r="D643" i="4"/>
  <c r="F422" i="4"/>
  <c r="C417" i="1"/>
  <c r="G1180" i="1"/>
  <c r="H1180" i="1"/>
  <c r="H413" i="1"/>
  <c r="G413" i="1"/>
  <c r="D301" i="4"/>
  <c r="F299" i="4"/>
  <c r="D423" i="4"/>
  <c r="C295" i="1"/>
  <c r="F6" i="5"/>
  <c r="H1011" i="1" l="1"/>
  <c r="H8" i="3"/>
  <c r="M3" i="9" s="1"/>
  <c r="B299" i="9"/>
  <c r="D644" i="4"/>
  <c r="G20" i="9"/>
  <c r="E20" i="9" s="1"/>
  <c r="B20" i="9" s="1"/>
  <c r="D425" i="4"/>
  <c r="F423" i="4"/>
  <c r="C418" i="1"/>
  <c r="F643" i="4"/>
  <c r="C637" i="1"/>
  <c r="H417" i="1"/>
  <c r="G417" i="1"/>
  <c r="E645" i="4"/>
  <c r="D637" i="1"/>
  <c r="G296" i="1"/>
  <c r="H296" i="1"/>
  <c r="D424" i="4"/>
  <c r="F301" i="4"/>
  <c r="C297" i="1"/>
  <c r="H295" i="1"/>
  <c r="G295" i="1"/>
  <c r="E646" i="4"/>
  <c r="D638" i="1"/>
  <c r="F424" i="4" l="1"/>
  <c r="C419" i="1"/>
  <c r="E649" i="4"/>
  <c r="D639" i="1"/>
  <c r="H334" i="9"/>
  <c r="G334" i="9"/>
  <c r="H418" i="1"/>
  <c r="G418" i="1"/>
  <c r="D646" i="4"/>
  <c r="F644" i="4"/>
  <c r="C638" i="1"/>
  <c r="E650" i="4"/>
  <c r="D640" i="1"/>
  <c r="H297" i="1"/>
  <c r="G297" i="1"/>
  <c r="F425" i="4"/>
  <c r="C420" i="1"/>
  <c r="D645" i="4"/>
  <c r="G637" i="1"/>
  <c r="H637" i="1"/>
  <c r="I20" i="3" l="1"/>
  <c r="D644" i="1"/>
  <c r="F646" i="4"/>
  <c r="D650" i="4"/>
  <c r="C640" i="1"/>
  <c r="H638" i="1"/>
  <c r="G638" i="1"/>
  <c r="I19" i="3"/>
  <c r="D643" i="1"/>
  <c r="F645" i="4"/>
  <c r="D649" i="4"/>
  <c r="C639" i="1"/>
  <c r="H420" i="1"/>
  <c r="G420" i="1"/>
  <c r="E334" i="9"/>
  <c r="H419" i="1"/>
  <c r="G419" i="1"/>
  <c r="B334" i="9" l="1"/>
  <c r="E298" i="9"/>
  <c r="I8" i="3" s="1"/>
  <c r="H640" i="1"/>
  <c r="G640" i="1"/>
  <c r="G639" i="1"/>
  <c r="H639" i="1"/>
  <c r="H7" i="3"/>
  <c r="F650" i="4"/>
  <c r="H20" i="3"/>
  <c r="C644" i="1"/>
  <c r="F649" i="4"/>
  <c r="H19" i="3"/>
  <c r="C643" i="1"/>
  <c r="G297" i="9"/>
  <c r="E297" i="9" s="1"/>
  <c r="B297" i="9" s="1"/>
  <c r="J3" i="9" l="1"/>
  <c r="G643" i="1"/>
  <c r="H643" i="1"/>
  <c r="H644" i="1"/>
  <c r="G644" i="1"/>
  <c r="G295" i="9" l="1"/>
  <c r="L293" i="9"/>
  <c r="F293" i="9" s="1"/>
  <c r="H295" i="9"/>
  <c r="H18" i="9"/>
  <c r="G18" i="9"/>
  <c r="K9" i="9"/>
  <c r="J6" i="9"/>
  <c r="G22" i="9"/>
  <c r="L15" i="9"/>
  <c r="K5" i="9"/>
  <c r="G21" i="9"/>
  <c r="H17" i="9"/>
  <c r="I11" i="9"/>
  <c r="M16" i="9"/>
  <c r="K13" i="9"/>
  <c r="J10" i="9"/>
  <c r="I7" i="9"/>
  <c r="I13" i="9"/>
  <c r="I8" i="9"/>
  <c r="M15" i="9"/>
  <c r="I5" i="9"/>
  <c r="K11" i="9"/>
  <c r="J17" i="9"/>
  <c r="J9" i="9"/>
  <c r="H15" i="9"/>
  <c r="G17" i="9"/>
  <c r="K10" i="9"/>
  <c r="G16" i="9"/>
  <c r="H21" i="9"/>
  <c r="K7" i="9"/>
  <c r="J12" i="9"/>
  <c r="J5" i="9"/>
  <c r="L16" i="9"/>
  <c r="K6" i="9"/>
  <c r="J11" i="9"/>
  <c r="I17" i="9"/>
  <c r="H22" i="9"/>
  <c r="J8" i="9"/>
  <c r="G15" i="9"/>
  <c r="I6" i="9"/>
  <c r="K12" i="9"/>
  <c r="J7" i="9"/>
  <c r="I12" i="9"/>
  <c r="I9" i="9"/>
  <c r="H16" i="9"/>
  <c r="K8" i="9"/>
  <c r="J13" i="9"/>
  <c r="F16" i="9" l="1"/>
  <c r="E9" i="9"/>
  <c r="B9" i="9" s="1"/>
  <c r="E6" i="9"/>
  <c r="B6" i="9" s="1"/>
  <c r="E15" i="9"/>
  <c r="E16" i="9"/>
  <c r="B16" i="9" s="1"/>
  <c r="E10" i="9"/>
  <c r="B10" i="9" s="1"/>
  <c r="E22" i="9"/>
  <c r="B22" i="9" s="1"/>
  <c r="E295" i="9"/>
  <c r="B295" i="9" s="1"/>
  <c r="E8" i="9"/>
  <c r="B8" i="9" s="1"/>
  <c r="E21" i="9"/>
  <c r="B21" i="9" s="1"/>
  <c r="E12" i="9"/>
  <c r="B12" i="9" s="1"/>
  <c r="E17" i="9"/>
  <c r="B17" i="9" s="1"/>
  <c r="E13" i="9"/>
  <c r="B13" i="9" s="1"/>
  <c r="B293" i="9"/>
  <c r="F23" i="9"/>
  <c r="E5" i="9"/>
  <c r="E7" i="9"/>
  <c r="B7" i="9" s="1"/>
  <c r="E11" i="9"/>
  <c r="B11" i="9" s="1"/>
  <c r="F15" i="9"/>
  <c r="E18" i="9"/>
  <c r="B18" i="9" s="1"/>
  <c r="F14" i="9" l="1"/>
  <c r="F3" i="9" s="1"/>
  <c r="E23" i="9"/>
  <c r="I7" i="3" s="1"/>
  <c r="E4" i="9"/>
  <c r="B5" i="9"/>
  <c r="E14" i="9"/>
  <c r="I13" i="3" s="1"/>
  <c r="B15" i="9"/>
  <c r="E3" i="9" l="1"/>
</calcChain>
</file>

<file path=xl/sharedStrings.xml><?xml version="1.0" encoding="utf-8"?>
<sst xmlns="http://schemas.openxmlformats.org/spreadsheetml/2006/main" count="4733" uniqueCount="3656">
  <si>
    <t>Obveznik:</t>
  </si>
  <si>
    <t>1020 - MUZEJSKI DOKUMENTACIJSKI CENTAR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</si>
  <si>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</si>
  <si>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</si>
  <si>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</si>
  <si>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</si>
  <si>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</si>
  <si>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</si>
  <si>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</si>
  <si>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</si>
  <si>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</si>
  <si>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</si>
  <si>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</si>
  <si>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</si>
  <si>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</si>
  <si>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</si>
  <si>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</si>
  <si>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</si>
  <si>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</si>
  <si>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</si>
  <si>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</si>
  <si>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</si>
  <si>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</si>
  <si>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</si>
  <si>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</si>
  <si>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</si>
  <si>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</si>
  <si>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</si>
  <si>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</si>
  <si>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</si>
  <si>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</si>
  <si>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</si>
  <si>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</si>
  <si>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</si>
  <si>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</si>
  <si>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</si>
  <si>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</si>
  <si>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</si>
  <si>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</si>
  <si>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</si>
  <si>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</si>
  <si>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</si>
  <si>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</si>
  <si>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</si>
  <si>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</si>
  <si>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</si>
  <si>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</si>
  <si>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</si>
  <si>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</si>
  <si>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</si>
  <si>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</si>
  <si>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</si>
  <si>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</si>
  <si>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</si>
  <si>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</si>
  <si>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</si>
  <si>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</si>
  <si>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</si>
  <si>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</si>
  <si>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</si>
  <si>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</si>
  <si>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</si>
  <si>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</si>
  <si>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</si>
  <si>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</si>
  <si>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</si>
  <si>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</si>
  <si>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</si>
  <si>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</si>
  <si>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</si>
  <si>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</si>
  <si>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</si>
  <si>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</si>
  <si>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</si>
  <si>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</si>
  <si>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</si>
  <si>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</si>
  <si>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</si>
  <si>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</si>
  <si>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</si>
  <si>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</si>
  <si>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</si>
  <si>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</si>
  <si>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</si>
  <si>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</si>
  <si>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</si>
  <si>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</si>
  <si>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</si>
  <si>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</si>
  <si>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</si>
  <si>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</si>
  <si>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</si>
  <si>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</si>
  <si>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</si>
  <si>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</si>
  <si>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</si>
  <si>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</si>
  <si>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</si>
  <si>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</si>
  <si>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</si>
  <si>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</si>
  <si>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</si>
  <si>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</si>
  <si>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</si>
  <si>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</si>
  <si>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</si>
  <si>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</si>
  <si>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</si>
  <si>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</si>
  <si>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</si>
  <si>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</si>
  <si>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</si>
  <si>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</si>
  <si>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</si>
  <si>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</si>
  <si>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</si>
  <si>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</si>
  <si>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</si>
  <si>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</si>
  <si>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</si>
  <si>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</si>
  <si>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</si>
  <si>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</si>
  <si>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</si>
  <si>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</si>
  <si>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</si>
  <si>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</si>
  <si>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</si>
  <si>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</si>
  <si>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</si>
  <si>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</si>
  <si>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</si>
  <si>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</si>
  <si>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</si>
  <si>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</si>
  <si>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</si>
  <si>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</si>
  <si>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</si>
  <si>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</si>
  <si>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</si>
  <si>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</si>
  <si>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</si>
  <si>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</si>
  <si>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</si>
  <si>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</si>
  <si>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</si>
  <si>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</si>
  <si>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</si>
  <si>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</si>
  <si>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</si>
  <si>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</si>
  <si>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</si>
  <si>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</si>
  <si>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</si>
  <si>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</si>
  <si>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</si>
  <si>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</si>
  <si>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</si>
  <si>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</si>
  <si>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</si>
  <si>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</si>
  <si>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</si>
  <si>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</si>
  <si>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</si>
  <si>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</si>
  <si>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</si>
  <si>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</si>
  <si>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</si>
  <si>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</si>
  <si>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</si>
  <si>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</si>
  <si>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</si>
  <si>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</si>
  <si>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</si>
  <si>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</si>
  <si>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</si>
  <si>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</si>
  <si>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</si>
  <si>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</si>
  <si>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</si>
  <si>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</si>
  <si>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</si>
  <si>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</si>
  <si>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</si>
  <si>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</si>
  <si>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</si>
  <si>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</si>
  <si>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</si>
  <si>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</si>
  <si>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</si>
  <si>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</si>
  <si>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</si>
  <si>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</si>
  <si>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</si>
  <si>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</si>
  <si>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</si>
  <si>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</si>
  <si>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</si>
  <si>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</si>
  <si>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</si>
  <si>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</si>
  <si>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</si>
  <si>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</si>
  <si>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</si>
  <si>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</si>
  <si>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</si>
  <si>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</si>
  <si>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</si>
  <si>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</si>
  <si>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</si>
  <si>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</si>
  <si>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</si>
  <si>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</si>
  <si>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</si>
  <si>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</si>
  <si>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</si>
  <si>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</si>
  <si>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</si>
  <si>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</si>
  <si>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</si>
  <si>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</si>
  <si>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</si>
  <si>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</si>
  <si>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</si>
  <si>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</si>
  <si>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</si>
  <si>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</si>
  <si>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</si>
  <si>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</si>
  <si>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</si>
  <si>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</si>
  <si>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</si>
  <si>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</si>
  <si>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</si>
  <si>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</si>
  <si>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</si>
  <si>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</si>
  <si>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</si>
  <si>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</si>
  <si>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</si>
  <si>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</si>
  <si>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</si>
  <si>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</si>
  <si>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</si>
  <si>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</si>
  <si>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</si>
  <si>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</si>
  <si>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</si>
  <si>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</si>
  <si>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</si>
  <si>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</si>
  <si>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</si>
  <si>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</si>
  <si>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</si>
  <si>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</si>
  <si>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</si>
  <si>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</si>
  <si>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</si>
  <si>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</si>
  <si>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</si>
  <si>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</si>
  <si>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</si>
  <si>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</si>
  <si>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</si>
  <si>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</si>
  <si>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</si>
  <si>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</si>
  <si>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</si>
  <si>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</si>
  <si>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</si>
  <si>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</si>
  <si>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</si>
  <si>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</si>
  <si>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</si>
  <si>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</si>
  <si>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</si>
  <si>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</si>
  <si>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</si>
  <si>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</si>
  <si>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</si>
  <si>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</si>
  <si>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</si>
  <si>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</si>
  <si>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</si>
  <si>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</si>
  <si>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</si>
  <si>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</si>
  <si>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</si>
  <si>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</si>
  <si>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</si>
  <si>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</si>
  <si>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</si>
  <si>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</si>
  <si>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</si>
  <si>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</si>
  <si>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</si>
  <si>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</si>
  <si>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</si>
  <si>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</si>
  <si>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</si>
  <si>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</si>
  <si>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</si>
  <si>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</si>
  <si>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</si>
  <si>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</si>
  <si>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</si>
  <si>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</si>
  <si>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</si>
  <si>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</si>
  <si>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</si>
  <si>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</si>
  <si>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</si>
  <si>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</si>
  <si>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</si>
  <si>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</si>
  <si>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</si>
  <si>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</si>
  <si>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</si>
  <si>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</si>
  <si>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</si>
  <si>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</si>
  <si>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</si>
  <si>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</si>
  <si>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</si>
  <si>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</si>
  <si>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</si>
  <si>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</si>
  <si>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</si>
  <si>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</si>
  <si>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</si>
  <si>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</si>
  <si>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</si>
  <si>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</si>
  <si>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</si>
  <si>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</si>
  <si>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</si>
  <si>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</si>
  <si>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</si>
  <si>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</si>
  <si>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</si>
  <si>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</si>
  <si>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</si>
  <si>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</si>
  <si>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</si>
  <si>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</si>
  <si>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</si>
  <si>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</si>
  <si>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</si>
  <si>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</si>
  <si>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</si>
  <si>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</si>
  <si>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</si>
  <si>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</si>
  <si>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</si>
  <si>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</si>
  <si>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</si>
  <si>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</si>
  <si>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</si>
  <si>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</si>
  <si>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</si>
  <si>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</si>
  <si>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</si>
  <si>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</si>
  <si>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</si>
  <si>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</si>
  <si>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</si>
  <si>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</si>
  <si>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</si>
  <si>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</si>
  <si>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</si>
  <si>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</si>
  <si>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</si>
  <si>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</si>
  <si>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</si>
  <si>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</si>
  <si>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</si>
  <si>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</si>
  <si>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</si>
  <si>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</si>
  <si>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</si>
  <si>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</si>
  <si>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</si>
  <si>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</si>
  <si>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</si>
  <si>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</si>
  <si>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</si>
  <si>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</si>
  <si>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</si>
  <si>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</si>
  <si>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</si>
  <si>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</si>
  <si>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</si>
  <si>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</si>
  <si>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</si>
  <si>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</si>
  <si>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</si>
  <si>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</si>
  <si>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</si>
  <si>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</si>
  <si>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</si>
  <si>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</si>
  <si>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</si>
  <si>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</si>
  <si>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</si>
  <si>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</si>
  <si>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</si>
  <si>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</si>
  <si>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</si>
  <si>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</si>
  <si>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</si>
  <si>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</si>
  <si>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</si>
  <si>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</si>
  <si>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</si>
  <si>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</si>
  <si>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</si>
  <si>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</si>
  <si>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</si>
  <si>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</si>
  <si>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</si>
  <si>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</si>
  <si>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</si>
  <si>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</si>
  <si>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</si>
  <si>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</si>
  <si>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</si>
  <si>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</si>
  <si>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</si>
  <si>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</si>
  <si>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</si>
  <si>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</si>
  <si>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</si>
  <si>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</si>
  <si>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</si>
  <si>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</si>
  <si>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</si>
  <si>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</si>
  <si>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</si>
  <si>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</si>
  <si>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</si>
  <si>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</si>
  <si>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</si>
  <si>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</si>
  <si>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</si>
  <si>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</si>
  <si>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</si>
  <si>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</si>
  <si>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</si>
  <si>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</si>
  <si>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</si>
  <si>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</si>
  <si>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</si>
  <si>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</si>
  <si>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</si>
  <si>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</si>
  <si>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</si>
  <si>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</si>
  <si>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</si>
  <si>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</si>
  <si>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</si>
  <si>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</si>
  <si>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</si>
  <si>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</si>
  <si>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</si>
  <si>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</si>
  <si>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</si>
  <si>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</si>
  <si>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</si>
  <si>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</si>
  <si>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</si>
  <si>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</si>
  <si>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</si>
  <si>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</si>
  <si>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</si>
  <si>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</si>
  <si>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</si>
  <si>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</si>
  <si>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</si>
  <si>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</si>
  <si>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</si>
  <si>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</si>
  <si>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</si>
  <si>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</si>
  <si>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</si>
  <si>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</si>
  <si>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</si>
  <si>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</si>
  <si>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</si>
  <si>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</si>
  <si>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</si>
  <si>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</si>
  <si>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</si>
  <si>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</si>
  <si>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</si>
  <si>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</si>
  <si>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</si>
  <si>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</si>
  <si>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</si>
  <si>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</si>
  <si>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</si>
  <si>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</si>
  <si>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</si>
  <si>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</si>
  <si>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</si>
  <si>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</si>
  <si>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</si>
  <si>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</si>
  <si>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</si>
  <si>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</si>
  <si>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</si>
  <si>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</si>
  <si>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</si>
  <si>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</si>
  <si>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</si>
  <si>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</si>
  <si>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</si>
  <si>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</si>
  <si>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</si>
  <si>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</si>
  <si>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</si>
  <si>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</si>
  <si>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</si>
  <si>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</si>
  <si>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</si>
  <si>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</si>
  <si>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</si>
  <si>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</si>
  <si>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</si>
  <si>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</si>
  <si>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</si>
  <si>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</si>
  <si>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</si>
  <si>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</si>
  <si>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</si>
  <si>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</si>
  <si>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</si>
  <si>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</si>
  <si>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</si>
  <si>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</si>
  <si>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</si>
  <si>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</si>
  <si>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</si>
  <si>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</si>
  <si>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</si>
  <si>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</si>
  <si>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</si>
  <si>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</si>
  <si>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</si>
  <si>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</si>
  <si>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</si>
  <si>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</si>
  <si>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</si>
  <si>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</si>
  <si>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</si>
  <si>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</si>
  <si>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</si>
  <si>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</si>
  <si>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</si>
  <si>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</si>
  <si>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</si>
  <si>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</si>
  <si>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</si>
  <si>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</si>
  <si>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</si>
  <si>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</si>
  <si>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</si>
  <si>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</si>
  <si>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</si>
  <si>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</si>
  <si>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</si>
  <si>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</si>
  <si>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</si>
  <si>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</si>
  <si>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</si>
  <si>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</si>
  <si>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</si>
  <si>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</si>
  <si>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</si>
  <si>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</si>
  <si>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</si>
  <si>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</si>
  <si>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</si>
  <si>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</si>
  <si>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</si>
  <si>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</si>
  <si>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</si>
  <si>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</si>
  <si>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</si>
  <si>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</si>
  <si>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</si>
  <si>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</si>
  <si>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</si>
  <si>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</si>
  <si>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</si>
  <si>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</si>
  <si>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</si>
  <si>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</si>
  <si>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</si>
  <si>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</si>
  <si>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</si>
  <si>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</si>
  <si>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</si>
  <si>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</si>
  <si>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</si>
  <si>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</si>
  <si>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</si>
  <si>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</si>
  <si>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</si>
  <si>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</si>
  <si>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</si>
  <si>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</si>
  <si>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</si>
  <si>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</si>
  <si>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</si>
  <si>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</si>
  <si>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</si>
  <si>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</si>
  <si>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</si>
  <si>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</si>
  <si>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</si>
  <si>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</si>
  <si>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</si>
  <si>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</si>
  <si>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</si>
  <si>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</si>
  <si>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</si>
  <si>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</si>
  <si>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</si>
  <si>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</si>
  <si>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</si>
  <si>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</si>
  <si>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</si>
  <si>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</si>
  <si>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</si>
  <si>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</si>
  <si>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</si>
  <si>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</si>
  <si>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</si>
  <si>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</si>
  <si>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</si>
  <si>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</si>
  <si>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</si>
  <si>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</si>
  <si>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</si>
  <si>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</si>
  <si>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</si>
  <si>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</si>
  <si>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</si>
  <si>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</si>
  <si>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</si>
  <si>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</si>
  <si>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</si>
  <si>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</si>
  <si>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</si>
  <si>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</si>
  <si>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</si>
  <si>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</si>
  <si>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</si>
  <si>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</si>
  <si>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</si>
  <si>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</si>
  <si>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</si>
  <si>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</si>
  <si>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</si>
  <si>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</si>
  <si>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</si>
  <si>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</si>
  <si>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</si>
  <si>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</si>
  <si>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</si>
  <si>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</si>
  <si>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</si>
  <si>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</si>
  <si>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</si>
  <si>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</si>
  <si>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</si>
  <si>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</si>
  <si>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</si>
  <si>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</si>
  <si>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</si>
  <si>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</si>
  <si>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</si>
  <si>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</si>
  <si>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</si>
  <si>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</si>
  <si>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</si>
  <si>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</si>
  <si>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</si>
  <si>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</si>
  <si>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</si>
  <si>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</si>
  <si>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</si>
  <si>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</si>
  <si>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</si>
  <si>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</si>
  <si>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</si>
  <si>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</si>
  <si>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</si>
  <si>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</si>
  <si>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</si>
  <si>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</si>
  <si>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</si>
  <si>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</si>
  <si>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</si>
  <si>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</si>
  <si>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</si>
  <si>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</si>
  <si>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</si>
  <si>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</si>
  <si>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</si>
  <si>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</si>
  <si>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</si>
  <si>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</si>
  <si>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</si>
  <si>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</si>
  <si>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</si>
  <si>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</si>
  <si>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</si>
  <si>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</si>
  <si>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</si>
  <si>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</si>
  <si>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</si>
  <si>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</si>
  <si>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</si>
  <si>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</si>
  <si>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</si>
  <si>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</si>
  <si>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</si>
  <si>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</si>
  <si>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</si>
  <si>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</si>
  <si>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</si>
  <si>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</si>
  <si>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</si>
  <si>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</si>
  <si>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</si>
  <si>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</si>
  <si>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</si>
  <si>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</si>
  <si>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</si>
  <si>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</si>
  <si>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</si>
  <si>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</si>
  <si>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</si>
  <si>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</si>
  <si>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</si>
  <si>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</si>
  <si>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</si>
  <si>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</si>
  <si>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</si>
  <si>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</si>
  <si>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</si>
  <si>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</si>
  <si>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</si>
  <si>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</si>
  <si>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</si>
  <si>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</si>
  <si>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</si>
  <si>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</si>
  <si>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</si>
  <si>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</si>
  <si>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</si>
  <si>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</si>
  <si>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</si>
  <si>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</si>
  <si>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</si>
  <si>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</si>
  <si>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</si>
  <si>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</si>
  <si>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</si>
  <si>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</si>
  <si>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</si>
  <si>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</si>
  <si>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</si>
  <si>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</si>
  <si>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</si>
  <si>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</si>
  <si>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</si>
  <si>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</si>
  <si>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</si>
  <si>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</si>
  <si>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</si>
  <si>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</si>
  <si>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</si>
  <si>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</si>
  <si>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</si>
  <si>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</si>
  <si>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</si>
  <si>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</si>
  <si>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</si>
  <si>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</si>
  <si>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</si>
  <si>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</si>
  <si>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</si>
  <si>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</si>
  <si>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</si>
  <si>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</si>
  <si>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</si>
  <si>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</si>
  <si>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</si>
  <si>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</si>
  <si>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</si>
  <si>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</si>
  <si>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</si>
  <si>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</si>
  <si>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</si>
  <si>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</si>
  <si>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</si>
  <si>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</si>
  <si>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</si>
  <si>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</si>
  <si>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</si>
  <si>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</si>
  <si>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</si>
  <si>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</si>
  <si>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</si>
  <si>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</si>
  <si>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</si>
  <si>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</si>
  <si>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</si>
  <si>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</si>
  <si>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</si>
  <si>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</si>
  <si>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</si>
  <si>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</si>
  <si>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</si>
  <si>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</si>
  <si>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</si>
  <si>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</si>
  <si>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</si>
  <si>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</si>
  <si>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</si>
  <si>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</si>
  <si>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</si>
  <si>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</si>
  <si>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</si>
  <si>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</si>
  <si>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</si>
  <si>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</si>
  <si>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</si>
  <si>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</si>
  <si>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</si>
  <si>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</si>
  <si>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</si>
  <si>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</si>
  <si>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</si>
  <si>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</si>
  <si>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</si>
  <si>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</si>
  <si>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</si>
  <si>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</si>
  <si>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</si>
  <si>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</si>
  <si>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</si>
  <si>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</si>
  <si>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</si>
  <si>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</si>
  <si>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</si>
  <si>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</si>
  <si>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</si>
  <si>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</si>
  <si>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</si>
  <si>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</si>
  <si>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</si>
  <si>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</si>
  <si>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</si>
  <si>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</si>
  <si>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</si>
  <si>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</si>
  <si>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</si>
  <si>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</si>
  <si>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</si>
  <si>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</si>
  <si>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</si>
  <si>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</si>
  <si>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</si>
  <si>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</si>
  <si>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</si>
  <si>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</si>
  <si>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</si>
  <si>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</si>
  <si>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</si>
  <si>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</si>
  <si>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</si>
  <si>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</si>
  <si>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</si>
  <si>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</si>
  <si>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</si>
  <si>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</si>
  <si>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</si>
  <si>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</si>
  <si>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</si>
  <si>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</si>
  <si>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</si>
  <si>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</si>
  <si>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</si>
  <si>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</si>
  <si>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</si>
  <si>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</si>
  <si>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</si>
  <si>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</si>
  <si>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</si>
  <si>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</si>
  <si>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</si>
  <si>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</si>
  <si>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</si>
  <si>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</si>
  <si>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</si>
  <si>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</si>
  <si>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</si>
  <si>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</si>
  <si>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</si>
  <si>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</si>
  <si>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</si>
  <si>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</si>
  <si>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</si>
  <si>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</si>
  <si>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</si>
  <si>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</si>
  <si>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</si>
  <si>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</si>
  <si>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</si>
  <si>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</si>
  <si>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</si>
  <si>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</si>
  <si>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</si>
  <si>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</si>
  <si>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</si>
  <si>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</si>
  <si>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</si>
  <si>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</si>
  <si>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</si>
  <si>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</si>
  <si>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</si>
  <si>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</si>
  <si>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</si>
  <si>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</si>
  <si>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</si>
  <si>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</si>
  <si>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</si>
  <si>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</si>
  <si>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</si>
  <si>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</si>
  <si>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</si>
  <si>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</si>
  <si>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</si>
  <si>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</si>
  <si>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</si>
  <si>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</si>
  <si>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</si>
  <si>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</si>
  <si>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</si>
  <si>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</si>
  <si>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</si>
  <si>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</si>
  <si>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</si>
  <si>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</si>
  <si>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</si>
  <si>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</si>
  <si>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</si>
  <si>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</si>
  <si>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</si>
  <si>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</si>
  <si>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</si>
  <si>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</si>
  <si>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</si>
  <si>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</si>
  <si>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</si>
  <si>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</si>
  <si>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</si>
  <si>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</si>
  <si>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</si>
  <si>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</si>
  <si>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</si>
  <si>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</si>
  <si>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</si>
  <si>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</si>
  <si>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</si>
  <si>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</si>
  <si>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</si>
  <si>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</si>
  <si>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</si>
  <si>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</si>
  <si>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</si>
  <si>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</si>
  <si>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</si>
  <si>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</si>
  <si>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</si>
  <si>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</si>
  <si>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</si>
  <si>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</si>
  <si>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</si>
  <si>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</si>
  <si>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</si>
  <si>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</si>
  <si>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</si>
  <si>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</si>
  <si>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</si>
  <si>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</si>
  <si>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</si>
  <si>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</si>
  <si>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</si>
  <si>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</si>
  <si>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</si>
  <si>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</si>
  <si>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</si>
  <si>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</si>
  <si>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</si>
  <si>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</si>
  <si>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</si>
  <si>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</si>
  <si>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</si>
  <si>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</si>
  <si>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</si>
  <si>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</si>
  <si>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</si>
  <si>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</si>
  <si>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</si>
  <si>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</si>
  <si>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</si>
  <si>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</si>
  <si>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</si>
  <si>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</si>
  <si>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</si>
  <si>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</si>
  <si>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</si>
  <si>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</si>
  <si>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</si>
  <si>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</si>
  <si>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</si>
  <si>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</si>
  <si>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</si>
  <si>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</si>
  <si>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</si>
  <si>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</si>
  <si>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</si>
  <si>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</si>
  <si>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</si>
  <si>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</si>
  <si>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</si>
  <si>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</si>
  <si>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</si>
  <si>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</si>
  <si>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</si>
  <si>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</si>
  <si>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</si>
  <si>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</si>
  <si>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</si>
  <si>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</si>
  <si>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</si>
  <si>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</si>
  <si>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</si>
  <si>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</si>
  <si>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</si>
  <si>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</si>
  <si>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</si>
  <si>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</si>
  <si>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</si>
  <si>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</si>
  <si>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</si>
  <si>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</si>
  <si>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</si>
  <si>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</si>
  <si>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</si>
  <si>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</si>
  <si>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</si>
  <si>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</si>
  <si>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</si>
  <si>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</si>
  <si>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</si>
  <si>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</si>
  <si>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</si>
  <si>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</si>
  <si>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</si>
  <si>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</si>
  <si>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</si>
  <si>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</si>
  <si>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</si>
  <si>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</si>
  <si>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</si>
  <si>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</si>
  <si>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</si>
  <si>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</si>
  <si>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</si>
  <si>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</si>
  <si>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</si>
  <si>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</si>
  <si>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</si>
  <si>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</si>
  <si>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</si>
  <si>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</si>
  <si>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</si>
  <si>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</si>
  <si>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</si>
  <si>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</si>
  <si>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</si>
  <si>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</si>
  <si>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</si>
  <si>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</si>
  <si>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</si>
  <si>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</si>
  <si>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</si>
  <si>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</si>
  <si>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</si>
  <si>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</si>
  <si>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</si>
  <si>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</si>
  <si>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</si>
  <si>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</si>
  <si>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</si>
  <si>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</si>
  <si>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</si>
  <si>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</si>
  <si>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</si>
  <si>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</si>
  <si>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</si>
  <si>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</si>
  <si>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</si>
  <si>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</si>
  <si>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</si>
  <si>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</si>
  <si>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</si>
  <si>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</si>
  <si>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</si>
  <si>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</si>
  <si>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</si>
  <si>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</si>
  <si>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</si>
  <si>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</si>
  <si>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</si>
  <si>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</si>
  <si>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</si>
  <si>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</si>
  <si>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</si>
  <si>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</si>
  <si>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</si>
  <si>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</si>
  <si>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</si>
  <si>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</si>
  <si>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</si>
  <si>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</si>
  <si>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</si>
  <si>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</si>
  <si>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</si>
  <si>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</si>
  <si>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</si>
  <si>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</si>
  <si>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</si>
  <si>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</si>
  <si>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</si>
  <si>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</si>
  <si>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</si>
  <si>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</si>
  <si>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</si>
  <si>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</si>
  <si>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</si>
  <si>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</si>
  <si>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</si>
  <si>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</si>
  <si>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</si>
  <si>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</si>
  <si>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</si>
  <si>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</si>
  <si>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</si>
  <si>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</si>
  <si>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</si>
  <si>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</si>
  <si>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</si>
  <si>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</si>
  <si>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</si>
  <si>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</si>
  <si>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</si>
  <si>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</si>
  <si>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</si>
  <si>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</si>
  <si>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</si>
  <si>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</si>
  <si>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</si>
  <si>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</si>
  <si>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</si>
  <si>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</si>
  <si>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</si>
  <si>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</si>
  <si>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</si>
  <si>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</si>
  <si>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</si>
  <si>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</si>
  <si>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</si>
  <si>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</si>
  <si>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</si>
  <si>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</si>
  <si>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</si>
  <si>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</si>
  <si>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</si>
  <si>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</si>
  <si>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</si>
  <si>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</si>
  <si>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</si>
  <si>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</si>
  <si>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</si>
  <si>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</si>
  <si>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</si>
  <si>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</si>
  <si>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</si>
  <si>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</si>
  <si>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</si>
  <si>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</si>
  <si>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</si>
  <si>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</si>
  <si>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</si>
  <si>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</si>
  <si>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</si>
  <si>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</si>
  <si>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</si>
  <si>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</si>
  <si>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</si>
  <si>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</si>
  <si>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</si>
  <si>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</si>
  <si>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</si>
  <si>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</si>
  <si>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</si>
  <si>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</si>
  <si>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</si>
  <si>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</si>
  <si>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</si>
  <si>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</si>
  <si>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</si>
  <si>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</si>
  <si>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</si>
  <si>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</si>
  <si>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</si>
  <si>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</si>
  <si>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</si>
  <si>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</si>
  <si>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</si>
  <si>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</si>
  <si>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</si>
  <si>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</si>
  <si>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</si>
  <si>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</si>
  <si>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</si>
  <si>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</si>
  <si>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</si>
  <si>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</si>
  <si>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</si>
  <si>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</si>
  <si>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</si>
  <si>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</si>
  <si>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</si>
  <si>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</si>
  <si>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</si>
  <si>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</si>
  <si>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</si>
  <si>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</si>
  <si>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</si>
  <si>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</si>
  <si>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</si>
  <si>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</si>
  <si>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</si>
  <si>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</si>
  <si>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</si>
  <si>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</si>
  <si>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</si>
  <si>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</si>
  <si>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</si>
  <si>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</si>
  <si>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</si>
  <si>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</si>
  <si>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</si>
  <si>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</si>
  <si>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</si>
  <si>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</si>
  <si>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</si>
  <si>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</si>
  <si>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</si>
  <si>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</si>
  <si>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</si>
  <si>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</si>
  <si>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</si>
  <si>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</si>
  <si>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</si>
  <si>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</si>
  <si>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</si>
  <si>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</si>
  <si>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</si>
  <si>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</si>
  <si>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</si>
  <si>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</si>
  <si>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</si>
  <si>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</si>
  <si>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</si>
  <si>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</si>
  <si>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</si>
  <si>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</si>
  <si>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</si>
  <si>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</si>
  <si>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</si>
  <si>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</si>
  <si>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</si>
  <si>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</si>
  <si>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</si>
  <si>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</si>
  <si>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</si>
  <si>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</si>
  <si>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</si>
  <si>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</si>
  <si>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</si>
  <si>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</si>
  <si>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</si>
  <si>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</si>
  <si>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</si>
  <si>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</si>
  <si>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</si>
  <si>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</si>
  <si>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</si>
  <si>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</si>
  <si>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</si>
  <si>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</si>
  <si>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</si>
  <si>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</si>
  <si>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</si>
  <si>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</si>
  <si>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</si>
  <si>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</si>
  <si>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</si>
  <si>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</si>
  <si>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</si>
  <si>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</si>
  <si>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</si>
  <si>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</si>
  <si>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</si>
  <si>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</si>
  <si>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</si>
  <si>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</si>
  <si>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</si>
  <si>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</si>
  <si>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</si>
  <si>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</si>
  <si>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</si>
  <si>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</si>
  <si>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</si>
  <si>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</si>
  <si>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</si>
  <si>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</si>
  <si>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</si>
  <si>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</si>
  <si>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</si>
  <si>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</si>
  <si>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</si>
  <si>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</si>
  <si>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</si>
  <si>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</si>
  <si>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</si>
  <si>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</si>
  <si>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</si>
  <si>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</si>
  <si>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</si>
  <si>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</si>
  <si>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</si>
  <si>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</si>
  <si>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</si>
  <si>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</si>
  <si>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</si>
  <si>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</si>
  <si>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</si>
  <si>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</si>
  <si>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</si>
  <si>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</si>
  <si>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</si>
  <si>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</si>
  <si>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</si>
  <si>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</si>
  <si>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</si>
  <si>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</si>
  <si>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</si>
  <si>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</si>
  <si>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</si>
  <si>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</si>
  <si>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</si>
  <si>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</si>
  <si>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</si>
  <si>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</si>
  <si>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</si>
  <si>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</si>
  <si>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</si>
  <si>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</si>
  <si>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</si>
  <si>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</si>
  <si>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</si>
  <si>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</si>
  <si>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</si>
  <si>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</si>
  <si>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</si>
  <si>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</si>
  <si>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</si>
  <si>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</si>
  <si>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</si>
  <si>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</si>
  <si>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</si>
  <si>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</si>
  <si>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</si>
  <si>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</si>
  <si>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</si>
  <si>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</si>
  <si>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</si>
  <si>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</si>
  <si>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</si>
  <si>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</si>
  <si>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</si>
  <si>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</si>
  <si>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</si>
  <si>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</si>
  <si>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</si>
  <si>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</si>
  <si>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</si>
  <si>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</si>
  <si>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</si>
  <si>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</si>
  <si>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</si>
  <si>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</si>
  <si>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</si>
  <si>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</si>
  <si>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</si>
  <si>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</si>
  <si>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</si>
  <si>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</si>
  <si>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</si>
  <si>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</si>
  <si>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</si>
  <si>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</si>
  <si>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</si>
  <si>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</si>
  <si>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</si>
  <si>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</si>
  <si>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</si>
  <si>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</si>
  <si>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</si>
  <si>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</si>
  <si>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</si>
  <si>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</si>
  <si>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</si>
  <si>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</si>
  <si>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</si>
  <si>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</si>
  <si>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</si>
  <si>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</si>
  <si>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</si>
  <si>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</si>
  <si>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</si>
  <si>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</si>
  <si>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</si>
  <si>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</si>
  <si>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</si>
  <si>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</si>
  <si>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</si>
  <si>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</si>
  <si>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</si>
  <si>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</si>
  <si>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</si>
  <si>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</si>
  <si>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</si>
  <si>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</si>
  <si>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</si>
  <si>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</si>
  <si>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</si>
  <si>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</si>
  <si>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</si>
  <si>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</si>
  <si>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</si>
  <si>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</si>
  <si>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</si>
  <si>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</si>
  <si>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</si>
  <si>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</si>
  <si>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</si>
  <si>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</si>
  <si>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</si>
  <si>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</si>
  <si>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</si>
  <si>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</si>
  <si>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</si>
  <si>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</si>
  <si>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</si>
  <si>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</si>
  <si>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</si>
  <si>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</si>
  <si>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</si>
  <si>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</si>
  <si>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</si>
  <si>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</si>
  <si>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</si>
  <si>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</si>
  <si>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</si>
  <si>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</si>
  <si>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</si>
  <si>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</si>
  <si>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</si>
  <si>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</si>
  <si>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</si>
  <si>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</si>
  <si>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</si>
  <si>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</si>
  <si>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</si>
  <si>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</si>
  <si>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</si>
  <si>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</si>
  <si>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</si>
  <si>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</si>
  <si>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</si>
  <si>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</si>
  <si>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</si>
  <si>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</si>
  <si>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</si>
  <si>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</si>
  <si>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</si>
  <si>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</si>
  <si>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</si>
  <si>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</si>
  <si>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</si>
  <si>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</si>
  <si>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</si>
  <si>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</si>
  <si>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</si>
  <si>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</si>
  <si>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</si>
  <si>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</si>
  <si>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</si>
  <si>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</si>
  <si>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</si>
  <si>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</si>
  <si>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</si>
  <si>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</si>
  <si>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</si>
  <si>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</si>
  <si>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</si>
  <si>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</si>
  <si>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</si>
  <si>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</si>
  <si>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</si>
  <si>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</si>
  <si>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</si>
  <si>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</si>
  <si>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</si>
  <si>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</si>
  <si>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</si>
  <si>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</si>
  <si>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</si>
  <si>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</si>
  <si>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</si>
  <si>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</si>
  <si>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</si>
  <si>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</si>
  <si>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</si>
  <si>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</si>
  <si>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</si>
  <si>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</si>
  <si>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</si>
  <si>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</si>
  <si>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</si>
  <si>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</si>
  <si>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</si>
  <si>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</si>
  <si>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</si>
  <si>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</si>
  <si>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</si>
  <si>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</si>
  <si>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</si>
  <si>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</si>
  <si>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</si>
  <si>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</si>
  <si>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</si>
  <si>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</si>
  <si>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</si>
  <si>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</si>
  <si>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</si>
  <si>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</si>
  <si>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</si>
  <si>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</si>
  <si>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</si>
  <si>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</si>
  <si>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</si>
  <si>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</si>
  <si>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</si>
  <si>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</si>
  <si>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</si>
  <si>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</si>
  <si>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</si>
  <si>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</si>
  <si>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</si>
  <si>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</si>
  <si>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</si>
  <si>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</si>
  <si>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</si>
  <si>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</si>
  <si>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</si>
  <si>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</si>
  <si>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</si>
  <si>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</si>
  <si>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</si>
  <si>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</si>
  <si>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</si>
  <si>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</si>
  <si>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</si>
  <si>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</si>
  <si>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</si>
  <si>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</si>
  <si>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</si>
  <si>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</si>
  <si>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</si>
  <si>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</si>
  <si>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</si>
  <si>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</si>
  <si>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</si>
  <si>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</si>
  <si>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</si>
  <si>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</si>
  <si>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</si>
  <si>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</si>
  <si>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</si>
  <si>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</si>
  <si>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</si>
  <si>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</si>
  <si>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</si>
  <si>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</si>
  <si>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</si>
  <si>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</si>
  <si>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</si>
  <si>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</si>
  <si>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</si>
  <si>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</si>
  <si>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</si>
  <si>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</si>
  <si>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</si>
  <si>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</si>
  <si>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</si>
  <si>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</si>
  <si>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</si>
  <si>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</si>
  <si>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</si>
  <si>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</si>
  <si>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</si>
  <si>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</si>
  <si>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</si>
  <si>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</si>
  <si>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</si>
  <si>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</si>
  <si>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</si>
  <si>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</si>
  <si>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</si>
  <si>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</si>
  <si>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</si>
  <si>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</si>
  <si>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</si>
  <si>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</si>
  <si>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</si>
  <si>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</si>
  <si>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</si>
  <si>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</si>
  <si>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</si>
  <si>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</si>
  <si>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</si>
  <si>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</si>
  <si>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</si>
  <si>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</si>
  <si>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</si>
  <si>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</si>
  <si>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</si>
  <si>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</si>
  <si>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</si>
  <si>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</si>
  <si>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</si>
  <si>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</si>
  <si>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</si>
  <si>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</si>
  <si>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</si>
  <si>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</si>
  <si>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</si>
  <si>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</si>
  <si>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</si>
  <si>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</si>
  <si>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</si>
  <si>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</si>
  <si>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</si>
  <si>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</si>
  <si>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</si>
  <si>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</si>
  <si>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</si>
  <si>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</si>
  <si>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</si>
  <si>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</si>
  <si>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</si>
  <si>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</si>
  <si>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</si>
  <si>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</si>
  <si>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</si>
  <si>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</si>
  <si>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</si>
  <si>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</si>
  <si>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</si>
  <si>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</si>
  <si>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</si>
  <si>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</si>
  <si>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</si>
  <si>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</si>
  <si>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</si>
  <si>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</si>
  <si>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</si>
  <si>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</si>
  <si>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</si>
  <si>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</si>
  <si>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</si>
  <si>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</si>
  <si>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</si>
  <si>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</si>
  <si>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</si>
  <si>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</si>
  <si>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</si>
  <si>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</si>
  <si>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</si>
  <si>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</si>
  <si>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</si>
  <si>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</si>
  <si>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</si>
  <si>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</si>
  <si>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</si>
  <si>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</si>
  <si>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</si>
  <si>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</si>
  <si>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</si>
  <si>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</si>
  <si>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</si>
  <si>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</si>
  <si>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</si>
  <si>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</si>
  <si>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</si>
  <si>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</si>
  <si>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</si>
  <si>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</si>
  <si>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</si>
  <si>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</si>
  <si>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</si>
  <si>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</si>
  <si>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</si>
  <si>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</si>
  <si>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</si>
  <si>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</si>
  <si>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</si>
  <si>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</si>
  <si>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</si>
  <si>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</si>
  <si>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</si>
  <si>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</si>
  <si>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</si>
  <si>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</si>
  <si>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</si>
  <si>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</si>
  <si>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</si>
  <si>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</si>
  <si>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</si>
  <si>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</si>
  <si>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</si>
  <si>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</si>
  <si>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</si>
  <si>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</si>
  <si>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</si>
  <si>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</si>
  <si>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</si>
  <si>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</si>
  <si>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</si>
  <si>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</si>
  <si>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</si>
  <si>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</si>
  <si>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</si>
  <si>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</si>
  <si>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</si>
  <si>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</si>
  <si>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</si>
  <si>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</si>
  <si>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</si>
  <si>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</si>
  <si>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</si>
  <si>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</si>
  <si>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</si>
  <si>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</si>
  <si>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</si>
  <si>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</si>
  <si>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</si>
  <si>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</si>
  <si>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</si>
  <si>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</si>
  <si>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</si>
  <si>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</si>
  <si>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</si>
  <si>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</si>
  <si>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</si>
  <si>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</si>
  <si>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</si>
  <si>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</si>
  <si>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</si>
  <si>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</si>
  <si>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</si>
  <si>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</si>
  <si>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</si>
  <si>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</si>
  <si>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</si>
  <si>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</si>
  <si>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</si>
  <si>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</si>
  <si>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</si>
  <si>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</si>
  <si>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</si>
  <si>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</si>
  <si>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</si>
  <si>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</si>
  <si>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</si>
  <si>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</si>
  <si>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</si>
  <si>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</si>
  <si>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</si>
  <si>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</si>
  <si>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</si>
  <si>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</si>
  <si>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</si>
  <si>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</si>
  <si>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</si>
  <si>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</si>
  <si>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</si>
  <si>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</si>
  <si>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</si>
  <si>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</si>
  <si>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</si>
  <si>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</si>
  <si>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</si>
  <si>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</si>
  <si>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</si>
  <si>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</si>
  <si>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</si>
  <si>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</si>
  <si>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</si>
  <si>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</si>
  <si>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</si>
  <si>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</si>
  <si>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</si>
  <si>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</si>
  <si>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</si>
  <si>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</si>
  <si>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</si>
  <si>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</si>
  <si>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</si>
  <si>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</si>
  <si>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</si>
  <si>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</si>
  <si>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</si>
  <si>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</si>
  <si>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</si>
  <si>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</si>
  <si>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</si>
  <si>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</si>
  <si>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</si>
  <si>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</si>
  <si>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</si>
  <si>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</si>
  <si>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</si>
  <si>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</si>
  <si>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</si>
  <si>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</si>
  <si>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</si>
  <si>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</si>
  <si>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</si>
  <si>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</si>
  <si>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</si>
  <si>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</si>
  <si>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</si>
  <si>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</si>
  <si>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</si>
  <si>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</si>
  <si>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</si>
  <si>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</si>
  <si>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</si>
  <si>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</si>
  <si>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</si>
  <si>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</si>
  <si>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</si>
  <si>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</si>
  <si>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</si>
  <si>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</si>
  <si>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</si>
  <si>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</si>
  <si>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</si>
  <si>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</si>
  <si>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</si>
  <si>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</si>
  <si>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</si>
  <si>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</si>
  <si>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</si>
  <si>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</si>
  <si>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</si>
  <si>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</si>
  <si>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</si>
  <si>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</si>
  <si>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</si>
  <si>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</si>
  <si>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</si>
  <si>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</si>
  <si>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</si>
  <si>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</si>
  <si>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</si>
  <si>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</si>
  <si>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</si>
  <si>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</si>
  <si>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</si>
  <si>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</si>
  <si>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</si>
  <si>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</si>
  <si>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</si>
  <si>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</si>
  <si>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</si>
  <si>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</si>
  <si>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</si>
  <si>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</si>
  <si>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</si>
  <si>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</si>
  <si>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</si>
  <si>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</si>
  <si>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</si>
  <si>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</si>
  <si>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</si>
  <si>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</si>
  <si>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</si>
  <si>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</si>
  <si>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</si>
  <si>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</si>
  <si>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</si>
  <si>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</si>
  <si>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</si>
  <si>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</si>
  <si>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</si>
  <si>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</si>
  <si>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</si>
  <si>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</si>
  <si>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</si>
  <si>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</si>
  <si>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</si>
  <si>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</si>
  <si>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</si>
  <si>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</si>
  <si>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</si>
  <si>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</si>
  <si>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</si>
  <si>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</si>
  <si>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</si>
  <si>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</si>
  <si>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</si>
  <si>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</si>
  <si>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</si>
  <si>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</si>
  <si>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</si>
  <si>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</si>
  <si>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</si>
  <si>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</si>
  <si>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</si>
  <si>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</si>
  <si>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</si>
  <si>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</si>
  <si>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</si>
  <si>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</si>
  <si>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</si>
  <si>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</si>
  <si>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</si>
  <si>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</si>
  <si>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</si>
  <si>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</si>
  <si>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</si>
  <si>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</si>
  <si>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</si>
  <si>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</si>
  <si>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</si>
  <si>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</si>
  <si>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MUZEJSKI DOKUMENTACIJSKI CENTAR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</si>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</sst>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641888.69999999995</v>
      </c>
      <c r="D2" s="7">
        <f>'PR-RAS'!E6</f>
        <v>694398.68</v>
      </c>
      <c r="E2" s="7">
        <v>0</v>
      </c>
      <c r="F2" s="7">
        <v>0</v>
      </c>
      <c r="G2" s="8">
        <f t="shared" ref="G2:G274" si="0">(B2/1000)*(C2*1+D2*2)</f>
        <v>2030.68606</v>
      </c>
      <c r="H2" s="8">
        <f t="shared" ref="H2:H274" si="1">ABS(C2-ROUND(C2,0))+ABS(D2-ROUND(D2,0))</f>
        <v>0.61999999999534339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35458.119999999995</v>
      </c>
      <c r="D45" s="2">
        <f>'PR-RAS'!E49</f>
        <v>10850</v>
      </c>
      <c r="E45" s="2">
        <v>0</v>
      </c>
      <c r="F45" s="2">
        <v>0</v>
      </c>
      <c r="G45" s="3">
        <f t="shared" si="0"/>
        <v>2514.9572799999996</v>
      </c>
      <c r="H45" s="3">
        <f t="shared" si="1"/>
        <v>0.11999999999534339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24408.12</v>
      </c>
      <c r="D57" s="2">
        <f>'PR-RAS'!E61</f>
        <v>0</v>
      </c>
      <c r="E57" s="2">
        <v>0</v>
      </c>
      <c r="F57" s="2">
        <v>0</v>
      </c>
      <c r="G57" s="3">
        <f t="shared" si="0"/>
        <v>1366.85472</v>
      </c>
      <c r="H57" s="3">
        <f t="shared" si="1"/>
        <v>0.11999999999898137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24408.12</v>
      </c>
      <c r="D58" s="2">
        <f>'PR-RAS'!E62</f>
        <v>0</v>
      </c>
      <c r="E58" s="2">
        <v>0</v>
      </c>
      <c r="F58" s="2">
        <v>0</v>
      </c>
      <c r="G58" s="3">
        <f t="shared" si="0"/>
        <v>1391.2628400000001</v>
      </c>
      <c r="H58" s="3">
        <f t="shared" si="1"/>
        <v>0.11999999999898137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11050</v>
      </c>
      <c r="D64" s="2">
        <f>'PR-RAS'!E68</f>
        <v>10850</v>
      </c>
      <c r="E64" s="2">
        <v>0</v>
      </c>
      <c r="F64" s="2">
        <v>0</v>
      </c>
      <c r="G64" s="3">
        <f t="shared" si="0"/>
        <v>2063.25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11050</v>
      </c>
      <c r="D65" s="2">
        <f>'PR-RAS'!E69</f>
        <v>9400</v>
      </c>
      <c r="E65" s="2">
        <v>0</v>
      </c>
      <c r="F65" s="2">
        <v>0</v>
      </c>
      <c r="G65" s="3">
        <f t="shared" si="0"/>
        <v>1910.4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1450</v>
      </c>
      <c r="E66" s="2">
        <v>0</v>
      </c>
      <c r="F66" s="2">
        <v>0</v>
      </c>
      <c r="G66" s="3">
        <f t="shared" si="0"/>
        <v>188.5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0.9</v>
      </c>
      <c r="D78" s="2">
        <f>'PR-RAS'!E82</f>
        <v>0.85</v>
      </c>
      <c r="E78" s="2">
        <v>0</v>
      </c>
      <c r="F78" s="2">
        <v>0</v>
      </c>
      <c r="G78" s="3">
        <f t="shared" si="0"/>
        <v>0.20020000000000002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0.9</v>
      </c>
      <c r="D79" s="2">
        <f>'PR-RAS'!E83</f>
        <v>0.85</v>
      </c>
      <c r="E79" s="2">
        <v>0</v>
      </c>
      <c r="F79" s="2">
        <v>0</v>
      </c>
      <c r="G79" s="3">
        <f t="shared" si="0"/>
        <v>0.20280000000000001</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0.9</v>
      </c>
      <c r="D81" s="2">
        <f>'PR-RAS'!E85</f>
        <v>0.85</v>
      </c>
      <c r="E81" s="2">
        <v>0</v>
      </c>
      <c r="F81" s="2">
        <v>0</v>
      </c>
      <c r="G81" s="3">
        <f t="shared" si="0"/>
        <v>0.20800000000000002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17267.79</v>
      </c>
      <c r="D121" s="2">
        <f>'PR-RAS'!E125</f>
        <v>33561.49</v>
      </c>
      <c r="E121" s="2">
        <v>0</v>
      </c>
      <c r="F121" s="2">
        <v>0</v>
      </c>
      <c r="G121" s="3">
        <f t="shared" si="0"/>
        <v>10126.892399999999</v>
      </c>
      <c r="H121" s="3">
        <f t="shared" si="1"/>
        <v>0.69999999999708962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17267.79</v>
      </c>
      <c r="D122" s="2">
        <f>'PR-RAS'!E126</f>
        <v>33561.49</v>
      </c>
      <c r="E122" s="2">
        <v>0</v>
      </c>
      <c r="F122" s="2">
        <v>0</v>
      </c>
      <c r="G122" s="3">
        <f t="shared" si="0"/>
        <v>10211.283169999999</v>
      </c>
      <c r="H122" s="3">
        <f t="shared" si="1"/>
        <v>0.69999999999708962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1483.5</v>
      </c>
      <c r="D123" s="2">
        <f>'PR-RAS'!E127</f>
        <v>2526.8000000000002</v>
      </c>
      <c r="E123" s="2">
        <v>0</v>
      </c>
      <c r="F123" s="2">
        <v>0</v>
      </c>
      <c r="G123" s="3">
        <f t="shared" si="0"/>
        <v>797.52620000000002</v>
      </c>
      <c r="H123" s="3">
        <f t="shared" si="1"/>
        <v>0.6999999999998181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15784.29</v>
      </c>
      <c r="D124" s="2">
        <f>'PR-RAS'!E128</f>
        <v>31034.69</v>
      </c>
      <c r="E124" s="2">
        <v>0</v>
      </c>
      <c r="F124" s="2">
        <v>0</v>
      </c>
      <c r="G124" s="3">
        <f t="shared" si="0"/>
        <v>9576.0014099999989</v>
      </c>
      <c r="H124" s="3">
        <f t="shared" si="1"/>
        <v>0.60000000000218279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589161.89</v>
      </c>
      <c r="D130" s="2">
        <f>'PR-RAS'!E134</f>
        <v>649986.34000000008</v>
      </c>
      <c r="E130" s="2">
        <v>0</v>
      </c>
      <c r="F130" s="2">
        <v>0</v>
      </c>
      <c r="G130" s="3">
        <f t="shared" si="0"/>
        <v>243698.35953000005</v>
      </c>
      <c r="H130" s="3">
        <f t="shared" si="1"/>
        <v>0.45000000006984919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589161.89</v>
      </c>
      <c r="D131" s="2">
        <f>'PR-RAS'!E135</f>
        <v>649986.34000000008</v>
      </c>
      <c r="E131" s="2">
        <v>0</v>
      </c>
      <c r="F131" s="2">
        <v>0</v>
      </c>
      <c r="G131" s="3">
        <f t="shared" si="0"/>
        <v>245587.49410000004</v>
      </c>
      <c r="H131" s="3">
        <f t="shared" si="1"/>
        <v>0.45000000006984919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572591.89</v>
      </c>
      <c r="D132" s="2">
        <f>'PR-RAS'!E136</f>
        <v>642911.18000000005</v>
      </c>
      <c r="E132" s="2">
        <v>0</v>
      </c>
      <c r="F132" s="2">
        <v>0</v>
      </c>
      <c r="G132" s="3">
        <f t="shared" si="0"/>
        <v>243452.26675000001</v>
      </c>
      <c r="H132" s="3">
        <f t="shared" si="1"/>
        <v>0.2900000000372529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16570</v>
      </c>
      <c r="D133" s="2">
        <f>'PR-RAS'!E137</f>
        <v>7075.16</v>
      </c>
      <c r="E133" s="2">
        <v>0</v>
      </c>
      <c r="F133" s="2">
        <v>0</v>
      </c>
      <c r="G133" s="3">
        <f t="shared" si="0"/>
        <v>4055.0822400000002</v>
      </c>
      <c r="H133" s="3">
        <f t="shared" si="1"/>
        <v>0.15999999999985448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623055.02</v>
      </c>
      <c r="D148" s="2">
        <f>'PR-RAS'!E152</f>
        <v>707093.37999999989</v>
      </c>
      <c r="E148" s="2">
        <v>0</v>
      </c>
      <c r="F148" s="2">
        <v>0</v>
      </c>
      <c r="G148" s="3">
        <f t="shared" si="0"/>
        <v>299474.54165999993</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514245.65</v>
      </c>
      <c r="D149" s="2">
        <f>'PR-RAS'!E153</f>
        <v>581836.59</v>
      </c>
      <c r="E149" s="2">
        <v>0</v>
      </c>
      <c r="F149" s="2">
        <v>0</v>
      </c>
      <c r="G149" s="3">
        <f t="shared" si="0"/>
        <v>248331.98684</v>
      </c>
      <c r="H149" s="3">
        <f t="shared" si="1"/>
        <v>0.76000000000931323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423045.85</v>
      </c>
      <c r="D150" s="2">
        <f>'PR-RAS'!E154</f>
        <v>488342.33999999997</v>
      </c>
      <c r="E150" s="2">
        <v>0</v>
      </c>
      <c r="F150" s="2">
        <v>0</v>
      </c>
      <c r="G150" s="3">
        <f t="shared" si="0"/>
        <v>208559.84896999996</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421714.05</v>
      </c>
      <c r="D151" s="2">
        <f>'PR-RAS'!E155</f>
        <v>486482.43</v>
      </c>
      <c r="E151" s="2">
        <v>0</v>
      </c>
      <c r="F151" s="2">
        <v>0</v>
      </c>
      <c r="G151" s="3">
        <f t="shared" si="0"/>
        <v>209201.83649999998</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1310.08</v>
      </c>
      <c r="D153" s="2">
        <f>'PR-RAS'!E157</f>
        <v>1859.91</v>
      </c>
      <c r="E153" s="2">
        <v>0</v>
      </c>
      <c r="F153" s="2">
        <v>0</v>
      </c>
      <c r="G153" s="3">
        <f t="shared" si="0"/>
        <v>764.5447999999999</v>
      </c>
      <c r="H153" s="3">
        <f t="shared" si="1"/>
        <v>0.16999999999984539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21.72</v>
      </c>
      <c r="D154" s="2">
        <f>'PR-RAS'!E158</f>
        <v>0</v>
      </c>
      <c r="E154" s="2">
        <v>0</v>
      </c>
      <c r="F154" s="2">
        <v>0</v>
      </c>
      <c r="G154" s="3">
        <f t="shared" si="0"/>
        <v>3.3231599999999997</v>
      </c>
      <c r="H154" s="3">
        <f t="shared" si="1"/>
        <v>0.28000000000000114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24365.34</v>
      </c>
      <c r="D155" s="2">
        <f>'PR-RAS'!E159</f>
        <v>16096.67</v>
      </c>
      <c r="E155" s="2">
        <v>0</v>
      </c>
      <c r="F155" s="2">
        <v>0</v>
      </c>
      <c r="G155" s="3">
        <f t="shared" si="0"/>
        <v>8710.0367200000001</v>
      </c>
      <c r="H155" s="3">
        <f t="shared" si="1"/>
        <v>0.67000000000007276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66834.460000000006</v>
      </c>
      <c r="D156" s="2">
        <f>'PR-RAS'!E160</f>
        <v>77397.58</v>
      </c>
      <c r="E156" s="2">
        <v>0</v>
      </c>
      <c r="F156" s="2">
        <v>0</v>
      </c>
      <c r="G156" s="3">
        <f t="shared" si="0"/>
        <v>34352.591099999998</v>
      </c>
      <c r="H156" s="3">
        <f t="shared" si="1"/>
        <v>0.88000000000465661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66834.460000000006</v>
      </c>
      <c r="D158" s="2">
        <f>'PR-RAS'!E162</f>
        <v>77397.58</v>
      </c>
      <c r="E158" s="2">
        <v>0</v>
      </c>
      <c r="F158" s="2">
        <v>0</v>
      </c>
      <c r="G158" s="3">
        <f t="shared" si="0"/>
        <v>34795.850339999997</v>
      </c>
      <c r="H158" s="3">
        <f t="shared" si="1"/>
        <v>0.88000000000465661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107816.05</v>
      </c>
      <c r="D160" s="2">
        <f>'PR-RAS'!E164</f>
        <v>124246.21</v>
      </c>
      <c r="E160" s="2">
        <v>0</v>
      </c>
      <c r="F160" s="2">
        <v>0</v>
      </c>
      <c r="G160" s="3">
        <f t="shared" si="0"/>
        <v>56653.046730000009</v>
      </c>
      <c r="H160" s="3">
        <f t="shared" si="1"/>
        <v>0.26000000000931323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13445.55</v>
      </c>
      <c r="D161" s="2">
        <f>'PR-RAS'!E165</f>
        <v>13075.78</v>
      </c>
      <c r="E161" s="2">
        <v>0</v>
      </c>
      <c r="F161" s="2">
        <v>0</v>
      </c>
      <c r="G161" s="3">
        <f t="shared" si="0"/>
        <v>6335.5376000000006</v>
      </c>
      <c r="H161" s="3">
        <f t="shared" si="1"/>
        <v>0.67000000000007276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4257.34</v>
      </c>
      <c r="D162" s="2">
        <f>'PR-RAS'!E166</f>
        <v>5216.74</v>
      </c>
      <c r="E162" s="2">
        <v>0</v>
      </c>
      <c r="F162" s="2">
        <v>0</v>
      </c>
      <c r="G162" s="3">
        <f t="shared" si="0"/>
        <v>2365.2220200000002</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8158.21</v>
      </c>
      <c r="D163" s="2">
        <f>'PR-RAS'!E167</f>
        <v>6990.28</v>
      </c>
      <c r="E163" s="2">
        <v>0</v>
      </c>
      <c r="F163" s="2">
        <v>0</v>
      </c>
      <c r="G163" s="3">
        <f t="shared" si="0"/>
        <v>3586.48074</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1030</v>
      </c>
      <c r="D164" s="2">
        <f>'PR-RAS'!E168</f>
        <v>408.56</v>
      </c>
      <c r="E164" s="2">
        <v>0</v>
      </c>
      <c r="F164" s="2">
        <v>0</v>
      </c>
      <c r="G164" s="3">
        <f t="shared" si="0"/>
        <v>301.08055999999999</v>
      </c>
      <c r="H164" s="3">
        <f t="shared" si="1"/>
        <v>0.43999999999999773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460.2</v>
      </c>
      <c r="E165" s="2">
        <v>0</v>
      </c>
      <c r="F165" s="2">
        <v>0</v>
      </c>
      <c r="G165" s="3">
        <f t="shared" si="0"/>
        <v>150.94560000000001</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9457.5</v>
      </c>
      <c r="D166" s="2">
        <f>'PR-RAS'!E170</f>
        <v>10563.510000000002</v>
      </c>
      <c r="E166" s="2">
        <v>0</v>
      </c>
      <c r="F166" s="2">
        <v>0</v>
      </c>
      <c r="G166" s="3">
        <f t="shared" si="0"/>
        <v>5046.4458000000013</v>
      </c>
      <c r="H166" s="3">
        <f t="shared" si="1"/>
        <v>0.98999999999796273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5297.08</v>
      </c>
      <c r="D167" s="2">
        <f>'PR-RAS'!E171</f>
        <v>5525.61</v>
      </c>
      <c r="E167" s="2">
        <v>0</v>
      </c>
      <c r="F167" s="2">
        <v>0</v>
      </c>
      <c r="G167" s="3">
        <f t="shared" si="0"/>
        <v>2713.8177999999998</v>
      </c>
      <c r="H167" s="3">
        <f t="shared" si="1"/>
        <v>0.47000000000025466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82.14</v>
      </c>
      <c r="E168" s="2">
        <v>0</v>
      </c>
      <c r="F168" s="2">
        <v>0</v>
      </c>
      <c r="G168" s="3">
        <f t="shared" si="0"/>
        <v>27.434760000000001</v>
      </c>
      <c r="H168" s="3">
        <f t="shared" si="1"/>
        <v>0.14000000000000057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2855.85</v>
      </c>
      <c r="D169" s="2">
        <f>'PR-RAS'!E173</f>
        <v>2803.13</v>
      </c>
      <c r="E169" s="2">
        <v>0</v>
      </c>
      <c r="F169" s="2">
        <v>0</v>
      </c>
      <c r="G169" s="3">
        <f t="shared" si="0"/>
        <v>1421.6344800000002</v>
      </c>
      <c r="H169" s="3">
        <f t="shared" si="1"/>
        <v>0.28000000000020009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35</v>
      </c>
      <c r="E170" s="2">
        <v>0</v>
      </c>
      <c r="F170" s="2">
        <v>0</v>
      </c>
      <c r="G170" s="3">
        <f t="shared" si="0"/>
        <v>11.83</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1304.57</v>
      </c>
      <c r="D171" s="2">
        <f>'PR-RAS'!E175</f>
        <v>2117.63</v>
      </c>
      <c r="E171" s="2">
        <v>0</v>
      </c>
      <c r="F171" s="2">
        <v>0</v>
      </c>
      <c r="G171" s="3">
        <f t="shared" si="0"/>
        <v>941.77110000000005</v>
      </c>
      <c r="H171" s="3">
        <f t="shared" si="1"/>
        <v>0.79999999999995453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75432.11</v>
      </c>
      <c r="D174" s="2">
        <f>'PR-RAS'!E178</f>
        <v>92186.38</v>
      </c>
      <c r="E174" s="2">
        <v>0</v>
      </c>
      <c r="F174" s="2">
        <v>0</v>
      </c>
      <c r="G174" s="3">
        <f t="shared" si="0"/>
        <v>44946.242509999996</v>
      </c>
      <c r="H174" s="3">
        <f t="shared" si="1"/>
        <v>0.49000000000523869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3891.59</v>
      </c>
      <c r="D175" s="2">
        <f>'PR-RAS'!E179</f>
        <v>3982.29</v>
      </c>
      <c r="E175" s="2">
        <v>0</v>
      </c>
      <c r="F175" s="2">
        <v>0</v>
      </c>
      <c r="G175" s="3">
        <f t="shared" si="0"/>
        <v>2062.9735799999999</v>
      </c>
      <c r="H175" s="3">
        <f t="shared" si="1"/>
        <v>0.6999999999998181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6849.36</v>
      </c>
      <c r="D176" s="2">
        <f>'PR-RAS'!E180</f>
        <v>5994.67</v>
      </c>
      <c r="E176" s="2">
        <v>0</v>
      </c>
      <c r="F176" s="2">
        <v>0</v>
      </c>
      <c r="G176" s="3">
        <f t="shared" si="0"/>
        <v>3296.7725</v>
      </c>
      <c r="H176" s="3">
        <f t="shared" si="1"/>
        <v>0.68999999999959982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2313.92</v>
      </c>
      <c r="D177" s="2">
        <f>'PR-RAS'!E181</f>
        <v>3745.69</v>
      </c>
      <c r="E177" s="2">
        <v>0</v>
      </c>
      <c r="F177" s="2">
        <v>0</v>
      </c>
      <c r="G177" s="3">
        <f t="shared" si="0"/>
        <v>1725.7327999999998</v>
      </c>
      <c r="H177" s="3">
        <f t="shared" si="1"/>
        <v>0.38999999999987267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8413.73</v>
      </c>
      <c r="D178" s="2">
        <f>'PR-RAS'!E182</f>
        <v>3924.63</v>
      </c>
      <c r="E178" s="2">
        <v>0</v>
      </c>
      <c r="F178" s="2">
        <v>0</v>
      </c>
      <c r="G178" s="3">
        <f t="shared" si="0"/>
        <v>2878.5492299999996</v>
      </c>
      <c r="H178" s="3">
        <f t="shared" si="1"/>
        <v>0.64000000000032742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1628.75</v>
      </c>
      <c r="D179" s="2">
        <f>'PR-RAS'!E183</f>
        <v>1430.57</v>
      </c>
      <c r="E179" s="2">
        <v>0</v>
      </c>
      <c r="F179" s="2">
        <v>0</v>
      </c>
      <c r="G179" s="3">
        <f t="shared" si="0"/>
        <v>799.20041999999989</v>
      </c>
      <c r="H179" s="3">
        <f t="shared" si="1"/>
        <v>0.68000000000006366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3069</v>
      </c>
      <c r="D180" s="2">
        <f>'PR-RAS'!E184</f>
        <v>4078</v>
      </c>
      <c r="E180" s="2">
        <v>0</v>
      </c>
      <c r="F180" s="2">
        <v>0</v>
      </c>
      <c r="G180" s="3">
        <f t="shared" si="0"/>
        <v>2009.2749999999999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33817.800000000003</v>
      </c>
      <c r="D181" s="2">
        <f>'PR-RAS'!E185</f>
        <v>43095.87</v>
      </c>
      <c r="E181" s="2">
        <v>0</v>
      </c>
      <c r="F181" s="2">
        <v>0</v>
      </c>
      <c r="G181" s="3">
        <f t="shared" si="0"/>
        <v>21601.717199999999</v>
      </c>
      <c r="H181" s="3">
        <f t="shared" si="1"/>
        <v>0.32999999999447027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3689.74</v>
      </c>
      <c r="D182" s="2">
        <f>'PR-RAS'!E186</f>
        <v>16691.669999999998</v>
      </c>
      <c r="E182" s="2">
        <v>0</v>
      </c>
      <c r="F182" s="2">
        <v>0</v>
      </c>
      <c r="G182" s="3">
        <f t="shared" si="0"/>
        <v>6710.2274799999986</v>
      </c>
      <c r="H182" s="3">
        <f t="shared" si="1"/>
        <v>0.59000000000196451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11758.22</v>
      </c>
      <c r="D183" s="2">
        <f>'PR-RAS'!E187</f>
        <v>9242.99</v>
      </c>
      <c r="E183" s="2">
        <v>0</v>
      </c>
      <c r="F183" s="2">
        <v>0</v>
      </c>
      <c r="G183" s="3">
        <f t="shared" si="0"/>
        <v>5504.4443999999994</v>
      </c>
      <c r="H183" s="3">
        <f t="shared" si="1"/>
        <v>0.22999999999956344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9047.36</v>
      </c>
      <c r="D184" s="2">
        <f>'PR-RAS'!E188</f>
        <v>6888.51</v>
      </c>
      <c r="E184" s="2">
        <v>0</v>
      </c>
      <c r="F184" s="2">
        <v>0</v>
      </c>
      <c r="G184" s="3">
        <f t="shared" si="0"/>
        <v>4176.8615399999999</v>
      </c>
      <c r="H184" s="3">
        <f t="shared" si="1"/>
        <v>0.8500000000003638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433.53000000000003</v>
      </c>
      <c r="D190" s="2">
        <f>'PR-RAS'!E194</f>
        <v>1532.03</v>
      </c>
      <c r="E190" s="2">
        <v>0</v>
      </c>
      <c r="F190" s="2">
        <v>0</v>
      </c>
      <c r="G190" s="3">
        <f t="shared" si="0"/>
        <v>661.04451000000006</v>
      </c>
      <c r="H190" s="3">
        <f t="shared" si="1"/>
        <v>0.49999999999994316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35.64</v>
      </c>
      <c r="E192" s="2">
        <v>0</v>
      </c>
      <c r="F192" s="2">
        <v>0</v>
      </c>
      <c r="G192" s="3">
        <f t="shared" si="0"/>
        <v>13.61448</v>
      </c>
      <c r="H192" s="3">
        <f t="shared" si="1"/>
        <v>0.35999999999999943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326.54000000000002</v>
      </c>
      <c r="D194" s="2">
        <f>'PR-RAS'!E198</f>
        <v>581.54</v>
      </c>
      <c r="E194" s="2">
        <v>0</v>
      </c>
      <c r="F194" s="2">
        <v>0</v>
      </c>
      <c r="G194" s="3">
        <f t="shared" si="0"/>
        <v>287.49665999999996</v>
      </c>
      <c r="H194" s="3">
        <f t="shared" si="1"/>
        <v>0.92000000000001592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106.99</v>
      </c>
      <c r="D197" s="2">
        <f>'PR-RAS'!E201</f>
        <v>914.85</v>
      </c>
      <c r="E197" s="2">
        <v>0</v>
      </c>
      <c r="F197" s="2">
        <v>0</v>
      </c>
      <c r="G197" s="3">
        <f t="shared" si="0"/>
        <v>379.59124000000003</v>
      </c>
      <c r="H197" s="3">
        <f t="shared" si="1"/>
        <v>0.15999999999998238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993.32</v>
      </c>
      <c r="D198" s="2">
        <f>'PR-RAS'!E202</f>
        <v>1010.58</v>
      </c>
      <c r="E198" s="2">
        <v>0</v>
      </c>
      <c r="F198" s="2">
        <v>0</v>
      </c>
      <c r="G198" s="3">
        <f t="shared" si="0"/>
        <v>593.85256000000004</v>
      </c>
      <c r="H198" s="3">
        <f t="shared" si="1"/>
        <v>0.74000000000000909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993.32</v>
      </c>
      <c r="D212" s="2">
        <f>'PR-RAS'!E216</f>
        <v>1010.58</v>
      </c>
      <c r="E212" s="2">
        <v>0</v>
      </c>
      <c r="F212" s="2">
        <v>0</v>
      </c>
      <c r="G212" s="3">
        <f t="shared" si="0"/>
        <v>636.05528000000004</v>
      </c>
      <c r="H212" s="3">
        <f t="shared" si="1"/>
        <v>0.74000000000000909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810.73</v>
      </c>
      <c r="D213" s="2">
        <f>'PR-RAS'!E217</f>
        <v>814.36</v>
      </c>
      <c r="E213" s="2">
        <v>0</v>
      </c>
      <c r="F213" s="2">
        <v>0</v>
      </c>
      <c r="G213" s="3">
        <f t="shared" si="0"/>
        <v>517.16339999999991</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10.85</v>
      </c>
      <c r="D214" s="2">
        <f>'PR-RAS'!E218</f>
        <v>0</v>
      </c>
      <c r="E214" s="2">
        <v>0</v>
      </c>
      <c r="F214" s="2">
        <v>0</v>
      </c>
      <c r="G214" s="3">
        <f t="shared" si="0"/>
        <v>2.3110499999999998</v>
      </c>
      <c r="H214" s="3">
        <f t="shared" si="1"/>
        <v>0.15000000000000036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26.16</v>
      </c>
      <c r="D215" s="2">
        <f>'PR-RAS'!E219</f>
        <v>2.12</v>
      </c>
      <c r="E215" s="2">
        <v>0</v>
      </c>
      <c r="F215" s="2">
        <v>0</v>
      </c>
      <c r="G215" s="3">
        <f t="shared" si="0"/>
        <v>6.5055999999999994</v>
      </c>
      <c r="H215" s="3">
        <f t="shared" si="1"/>
        <v>0.28000000000000025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145.58000000000001</v>
      </c>
      <c r="D216" s="2">
        <f>'PR-RAS'!E220</f>
        <v>194.1</v>
      </c>
      <c r="E216" s="2">
        <v>0</v>
      </c>
      <c r="F216" s="2">
        <v>0</v>
      </c>
      <c r="G216" s="3">
        <f t="shared" si="0"/>
        <v>114.7627</v>
      </c>
      <c r="H216" s="3">
        <f t="shared" si="1"/>
        <v>0.51999999999998181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623055.02</v>
      </c>
      <c r="D295" s="2">
        <f>'PR-RAS'!E299</f>
        <v>707093.37999999989</v>
      </c>
      <c r="E295" s="2">
        <v>0</v>
      </c>
      <c r="F295" s="2">
        <v>0</v>
      </c>
      <c r="G295" s="3">
        <f t="shared" si="12"/>
        <v>598949.08331999986</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18833.679999999935</v>
      </c>
      <c r="D296" s="2">
        <f>'PR-RAS'!E300</f>
        <v>0</v>
      </c>
      <c r="E296" s="2">
        <v>0</v>
      </c>
      <c r="F296" s="2">
        <v>0</v>
      </c>
      <c r="G296" s="3">
        <f t="shared" si="12"/>
        <v>5555.9355999999807</v>
      </c>
      <c r="H296" s="3">
        <f t="shared" si="13"/>
        <v>0.32000000006519258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12694.699999999837</v>
      </c>
      <c r="E297" s="2">
        <v>0</v>
      </c>
      <c r="F297" s="2">
        <v>0</v>
      </c>
      <c r="G297" s="3">
        <f t="shared" si="12"/>
        <v>7515.2623999999032</v>
      </c>
      <c r="H297" s="3">
        <f t="shared" si="13"/>
        <v>0.30000000016298145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34360.49</v>
      </c>
      <c r="D298" s="2">
        <f>'PR-RAS'!E302</f>
        <v>32432</v>
      </c>
      <c r="E298" s="2">
        <v>0</v>
      </c>
      <c r="F298" s="2">
        <v>0</v>
      </c>
      <c r="G298" s="3">
        <f t="shared" si="12"/>
        <v>29469.673529999996</v>
      </c>
      <c r="H298" s="3">
        <f t="shared" si="13"/>
        <v>0.48999999999796273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20762.169999999998</v>
      </c>
      <c r="D355" s="2">
        <f>'PR-RAS'!E360</f>
        <v>8525.16</v>
      </c>
      <c r="E355" s="2">
        <v>0</v>
      </c>
      <c r="F355" s="2">
        <v>0</v>
      </c>
      <c r="G355" s="3">
        <f t="shared" si="12"/>
        <v>13385.621459999998</v>
      </c>
      <c r="H355" s="3">
        <f t="shared" si="13"/>
        <v>0.32999999999810825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20762.169999999998</v>
      </c>
      <c r="D368" s="2">
        <f>'PR-RAS'!E373</f>
        <v>8525.16</v>
      </c>
      <c r="E368" s="2">
        <v>0</v>
      </c>
      <c r="F368" s="2">
        <v>0</v>
      </c>
      <c r="G368" s="3">
        <f t="shared" si="12"/>
        <v>13877.183829999998</v>
      </c>
      <c r="H368" s="3">
        <f t="shared" si="13"/>
        <v>0.32999999999810825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1529.5</v>
      </c>
      <c r="D374" s="2">
        <f>'PR-RAS'!E379</f>
        <v>5076.6000000000004</v>
      </c>
      <c r="E374" s="2">
        <v>0</v>
      </c>
      <c r="F374" s="2">
        <v>0</v>
      </c>
      <c r="G374" s="3">
        <f t="shared" si="12"/>
        <v>4357.6471000000001</v>
      </c>
      <c r="H374" s="3">
        <f t="shared" si="13"/>
        <v>0.8999999999996362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1529.5</v>
      </c>
      <c r="D375" s="2">
        <f>'PR-RAS'!E380</f>
        <v>5076.6000000000004</v>
      </c>
      <c r="E375" s="2">
        <v>0</v>
      </c>
      <c r="F375" s="2">
        <v>0</v>
      </c>
      <c r="G375" s="3">
        <f t="shared" si="12"/>
        <v>4369.3298000000004</v>
      </c>
      <c r="H375" s="3">
        <f t="shared" si="13"/>
        <v>0.8999999999996362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5312.67</v>
      </c>
      <c r="D388" s="2">
        <f>'PR-RAS'!E393</f>
        <v>2943.57</v>
      </c>
      <c r="E388" s="2">
        <v>0</v>
      </c>
      <c r="F388" s="2">
        <v>0</v>
      </c>
      <c r="G388" s="3">
        <f t="shared" si="12"/>
        <v>4334.3264700000009</v>
      </c>
      <c r="H388" s="3">
        <f t="shared" si="13"/>
        <v>0.75999999999976353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5312.67</v>
      </c>
      <c r="D389" s="2">
        <f>'PR-RAS'!E394</f>
        <v>2943.57</v>
      </c>
      <c r="E389" s="2">
        <v>0</v>
      </c>
      <c r="F389" s="2">
        <v>0</v>
      </c>
      <c r="G389" s="3">
        <f t="shared" si="12"/>
        <v>4345.526280000001</v>
      </c>
      <c r="H389" s="3">
        <f t="shared" si="13"/>
        <v>0.75999999999976353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13920</v>
      </c>
      <c r="D396" s="2">
        <f>'PR-RAS'!E401</f>
        <v>504.99</v>
      </c>
      <c r="E396" s="2">
        <v>0</v>
      </c>
      <c r="F396" s="2">
        <v>0</v>
      </c>
      <c r="G396" s="3">
        <f t="shared" si="12"/>
        <v>5897.3420999999998</v>
      </c>
      <c r="H396" s="3">
        <f t="shared" si="13"/>
        <v>9.9999999999909051E-3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13920</v>
      </c>
      <c r="D398" s="2">
        <f>'PR-RAS'!E403</f>
        <v>504.99</v>
      </c>
      <c r="E398" s="2">
        <v>0</v>
      </c>
      <c r="F398" s="2">
        <v>0</v>
      </c>
      <c r="G398" s="3">
        <f t="shared" si="12"/>
        <v>5927.2020600000005</v>
      </c>
      <c r="H398" s="3">
        <f t="shared" si="13"/>
        <v>9.9999999999909051E-3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20762.169999999998</v>
      </c>
      <c r="D413" s="2">
        <f>'PR-RAS'!E418</f>
        <v>8525.16</v>
      </c>
      <c r="E413" s="2">
        <v>0</v>
      </c>
      <c r="F413" s="2">
        <v>0</v>
      </c>
      <c r="G413" s="3">
        <f t="shared" si="12"/>
        <v>15578.745879999999</v>
      </c>
      <c r="H413" s="3">
        <f t="shared" si="13"/>
        <v>0.32999999999810825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641888.69999999995</v>
      </c>
      <c r="D417" s="2">
        <f>'PR-RAS'!E422</f>
        <v>694398.68</v>
      </c>
      <c r="E417" s="2">
        <v>0</v>
      </c>
      <c r="F417" s="2">
        <v>0</v>
      </c>
      <c r="G417" s="3">
        <f t="shared" si="12"/>
        <v>844765.40096</v>
      </c>
      <c r="H417" s="3">
        <f t="shared" si="13"/>
        <v>0.61999999999534339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643817.19000000006</v>
      </c>
      <c r="D418" s="2">
        <f>'PR-RAS'!E423</f>
        <v>715618.53999999992</v>
      </c>
      <c r="E418" s="2">
        <v>0</v>
      </c>
      <c r="F418" s="2">
        <v>0</v>
      </c>
      <c r="G418" s="3">
        <f t="shared" si="12"/>
        <v>865297.63058999996</v>
      </c>
      <c r="H418" s="3">
        <f t="shared" si="13"/>
        <v>0.65000000013969839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1928.4900000001071</v>
      </c>
      <c r="D420" s="2">
        <f>'PR-RAS'!E425</f>
        <v>21219.85999999987</v>
      </c>
      <c r="E420" s="2">
        <v>0</v>
      </c>
      <c r="F420" s="2">
        <v>0</v>
      </c>
      <c r="G420" s="3">
        <f t="shared" si="12"/>
        <v>18590.279989999934</v>
      </c>
      <c r="H420" s="3">
        <f t="shared" si="13"/>
        <v>0.63000000023748726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34360.49</v>
      </c>
      <c r="D421" s="2">
        <f>'PR-RAS'!E426</f>
        <v>32432</v>
      </c>
      <c r="E421" s="2">
        <v>0</v>
      </c>
      <c r="F421" s="2">
        <v>0</v>
      </c>
      <c r="G421" s="3">
        <f t="shared" si="12"/>
        <v>41674.285799999998</v>
      </c>
      <c r="H421" s="3">
        <f t="shared" si="13"/>
        <v>0.48999999999796273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641888.69999999995</v>
      </c>
      <c r="D637" s="2">
        <f>'PR-RAS'!E643</f>
        <v>694398.68</v>
      </c>
      <c r="E637" s="2">
        <v>0</v>
      </c>
      <c r="F637" s="2">
        <v>0</v>
      </c>
      <c r="G637" s="3">
        <f t="shared" si="14"/>
        <v>1291516.3341600001</v>
      </c>
      <c r="H637" s="3">
        <f t="shared" si="15"/>
        <v>0.61999999999534339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643817.19000000006</v>
      </c>
      <c r="D638" s="2">
        <f>'PR-RAS'!E644</f>
        <v>715618.53999999992</v>
      </c>
      <c r="E638" s="2">
        <v>0</v>
      </c>
      <c r="F638" s="2">
        <v>0</v>
      </c>
      <c r="G638" s="3">
        <f t="shared" si="14"/>
        <v>1321809.56999</v>
      </c>
      <c r="H638" s="3">
        <f t="shared" si="15"/>
        <v>0.65000000013969839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1928.4900000001071</v>
      </c>
      <c r="D640" s="2">
        <f>'PR-RAS'!E646</f>
        <v>21219.85999999987</v>
      </c>
      <c r="E640" s="2">
        <v>0</v>
      </c>
      <c r="F640" s="2">
        <v>0</v>
      </c>
      <c r="G640" s="3">
        <f t="shared" si="14"/>
        <v>28351.286189999901</v>
      </c>
      <c r="H640" s="3">
        <f t="shared" si="15"/>
        <v>0.63000000023748726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34360.49</v>
      </c>
      <c r="D641" s="2">
        <f>'PR-RAS'!E647</f>
        <v>32432</v>
      </c>
      <c r="E641" s="2">
        <v>0</v>
      </c>
      <c r="F641" s="2">
        <v>0</v>
      </c>
      <c r="G641" s="3">
        <f t="shared" si="14"/>
        <v>63503.673599999995</v>
      </c>
      <c r="H641" s="3">
        <f t="shared" si="15"/>
        <v>0.48999999999796273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32431.999999999891</v>
      </c>
      <c r="D643" s="2">
        <f>'PR-RAS'!E649</f>
        <v>11212.14000000013</v>
      </c>
      <c r="E643" s="2">
        <v>0</v>
      </c>
      <c r="F643" s="2">
        <v>0</v>
      </c>
      <c r="G643" s="3">
        <f t="shared" si="14"/>
        <v>35217.731760000097</v>
      </c>
      <c r="H643" s="3">
        <f t="shared" si="15"/>
        <v>0.14000000023952452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159311.18</v>
      </c>
      <c r="D646" s="2">
        <f>'PR-RAS'!E653</f>
        <v>168005.19</v>
      </c>
      <c r="E646" s="2">
        <v>0</v>
      </c>
      <c r="F646" s="2">
        <v>0</v>
      </c>
      <c r="G646" s="3">
        <f t="shared" si="14"/>
        <v>319482.40620000003</v>
      </c>
      <c r="H646" s="3">
        <f t="shared" si="15"/>
        <v>0.36999999999534339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656224.03</v>
      </c>
      <c r="D647" s="2">
        <f>'PR-RAS'!E654</f>
        <v>773861.58</v>
      </c>
      <c r="E647" s="2">
        <v>0</v>
      </c>
      <c r="F647" s="2">
        <v>0</v>
      </c>
      <c r="G647" s="3">
        <f t="shared" si="14"/>
        <v>1423749.8847399999</v>
      </c>
      <c r="H647" s="3">
        <f t="shared" si="15"/>
        <v>0.45000000006984919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647530.02</v>
      </c>
      <c r="D648" s="2">
        <f>'PR-RAS'!E655</f>
        <v>791800.25</v>
      </c>
      <c r="E648" s="2">
        <v>0</v>
      </c>
      <c r="F648" s="2">
        <v>0</v>
      </c>
      <c r="G648" s="3">
        <f t="shared" si="14"/>
        <v>1443541.4464400001</v>
      </c>
      <c r="H648" s="3">
        <f t="shared" si="15"/>
        <v>0.27000000001862645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168005.18999999994</v>
      </c>
      <c r="D649" s="2">
        <f>'PR-RAS'!E656</f>
        <v>150066.52000000002</v>
      </c>
      <c r="E649" s="2">
        <v>0</v>
      </c>
      <c r="F649" s="2">
        <v>0</v>
      </c>
      <c r="G649" s="3">
        <f t="shared" si="14"/>
        <v>303353.57303999999</v>
      </c>
      <c r="H649" s="3">
        <f t="shared" si="15"/>
        <v>0.66999999992549419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16</v>
      </c>
      <c r="E651" s="2">
        <v>0</v>
      </c>
      <c r="F651" s="2">
        <v>0</v>
      </c>
      <c r="G651" s="3">
        <f t="shared" si="14"/>
        <v>31.200000000000003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13</v>
      </c>
      <c r="E653" s="2">
        <v>0</v>
      </c>
      <c r="F653" s="2">
        <v>0</v>
      </c>
      <c r="G653" s="3">
        <f t="shared" si="14"/>
        <v>24.776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24408.12</v>
      </c>
      <c r="D670" s="2">
        <f>'PR-RAS'!E677</f>
        <v>0</v>
      </c>
      <c r="E670" s="2">
        <v>0</v>
      </c>
      <c r="F670" s="2">
        <v>0</v>
      </c>
      <c r="G670" s="3">
        <f t="shared" si="14"/>
        <v>16329.032279999999</v>
      </c>
      <c r="H670" s="3">
        <f t="shared" si="15"/>
        <v>0.11999999999898137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11050</v>
      </c>
      <c r="D677" s="2">
        <f>'PR-RAS'!E684</f>
        <v>9400</v>
      </c>
      <c r="E677" s="2">
        <v>0</v>
      </c>
      <c r="F677" s="2">
        <v>0</v>
      </c>
      <c r="G677" s="3">
        <f t="shared" si="14"/>
        <v>20178.600000000002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1450</v>
      </c>
      <c r="E678" s="2">
        <v>0</v>
      </c>
      <c r="F678" s="2">
        <v>0</v>
      </c>
      <c r="G678" s="3">
        <f t="shared" si="14"/>
        <v>1963.3000000000002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10587.46</v>
      </c>
      <c r="D725" s="2">
        <f>'PR-RAS'!E732</f>
        <v>0</v>
      </c>
      <c r="E725" s="2">
        <v>0</v>
      </c>
      <c r="F725" s="2">
        <v>0</v>
      </c>
      <c r="G725" s="3">
        <f t="shared" si="14"/>
        <v>7665.3210399999989</v>
      </c>
      <c r="H725" s="3">
        <f t="shared" si="15"/>
        <v>0.45999999999912689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8158.21</v>
      </c>
      <c r="D727" s="2">
        <f>'PR-RAS'!E734</f>
        <v>6990.28</v>
      </c>
      <c r="E727" s="2">
        <v>0</v>
      </c>
      <c r="F727" s="2">
        <v>0</v>
      </c>
      <c r="G727" s="3">
        <f t="shared" si="14"/>
        <v>16072.747020000001</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3069</v>
      </c>
      <c r="D729" s="2">
        <f>'PR-RAS'!E736</f>
        <v>4078</v>
      </c>
      <c r="E729" s="2">
        <v>0</v>
      </c>
      <c r="F729" s="2">
        <v>0</v>
      </c>
      <c r="G729" s="3">
        <f t="shared" si="14"/>
        <v>8171.8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15709.23</v>
      </c>
      <c r="D730" s="2">
        <f>'PR-RAS'!E737</f>
        <v>11189.37</v>
      </c>
      <c r="E730" s="2">
        <v>0</v>
      </c>
      <c r="F730" s="2">
        <v>0</v>
      </c>
      <c r="G730" s="3">
        <f t="shared" si="14"/>
        <v>27766.130130000001</v>
      </c>
      <c r="H730" s="3">
        <f t="shared" si="15"/>
        <v>0.6000000000003638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15398.73</v>
      </c>
      <c r="D731" s="2">
        <f>'PR-RAS'!E738</f>
        <v>27828.49</v>
      </c>
      <c r="E731" s="2">
        <v>0</v>
      </c>
      <c r="F731" s="2">
        <v>0</v>
      </c>
      <c r="G731" s="3">
        <f t="shared" si="14"/>
        <v>51870.668300000005</v>
      </c>
      <c r="H731" s="3">
        <f t="shared" si="15"/>
        <v>0.76000000000203727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940.26</v>
      </c>
      <c r="D732" s="2">
        <f>'PR-RAS'!E739</f>
        <v>2128.0100000000002</v>
      </c>
      <c r="E732" s="2">
        <v>0</v>
      </c>
      <c r="F732" s="2">
        <v>0</v>
      </c>
      <c r="G732" s="3">
        <f t="shared" si="14"/>
        <v>3798.4806800000006</v>
      </c>
      <c r="H732" s="3">
        <f t="shared" si="15"/>
        <v>0.27000000000020918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555</v>
      </c>
      <c r="E736" s="2">
        <v>0</v>
      </c>
      <c r="F736" s="2">
        <v>0</v>
      </c>
      <c r="G736" s="3">
        <f t="shared" ref="G736:G737" si="28">(B736/1000)*(C736*1+D736*2)</f>
        <v>815.85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199599.24</v>
      </c>
      <c r="D1011" s="7">
        <f>BILANCA!E6</f>
        <v>176947.15999999997</v>
      </c>
      <c r="E1011" s="7">
        <v>0</v>
      </c>
      <c r="F1011" s="7">
        <v>0</v>
      </c>
      <c r="G1011" s="8">
        <f t="shared" ref="G1011:G1306" si="38">B1011/1000*C1011+B1011/500*D1011</f>
        <v>553.49355999999989</v>
      </c>
      <c r="H1011" s="8">
        <f t="shared" si="35"/>
        <v>0.3999999999650754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31324.050000000003</v>
      </c>
      <c r="D1012" s="2">
        <f>BILANCA!E7</f>
        <v>26880.639999999985</v>
      </c>
      <c r="E1012" s="2">
        <v>0</v>
      </c>
      <c r="F1012" s="2">
        <v>0</v>
      </c>
      <c r="G1012" s="3">
        <f t="shared" si="38"/>
        <v>170.17065999999994</v>
      </c>
      <c r="H1012" s="3">
        <f t="shared" si="35"/>
        <v>0.41000000001804437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31324.050000000003</v>
      </c>
      <c r="D1017" s="2">
        <f>BILANCA!E12</f>
        <v>26880.639999999985</v>
      </c>
      <c r="E1017" s="2">
        <v>0</v>
      </c>
      <c r="F1017" s="2">
        <v>0</v>
      </c>
      <c r="G1017" s="3">
        <f t="shared" si="38"/>
        <v>595.59730999999977</v>
      </c>
      <c r="H1017" s="3">
        <f t="shared" si="35"/>
        <v>0.41000000001804437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6431.4600000000009</v>
      </c>
      <c r="D1018" s="2">
        <f>BILANCA!E13</f>
        <v>5534.0400000000009</v>
      </c>
      <c r="E1018" s="2">
        <v>0</v>
      </c>
      <c r="F1018" s="2">
        <v>0</v>
      </c>
      <c r="G1018" s="3">
        <f t="shared" si="38"/>
        <v>139.99632000000003</v>
      </c>
      <c r="H1018" s="3">
        <f t="shared" si="35"/>
        <v>0.50000000000181899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10735.61</v>
      </c>
      <c r="D1020" s="2">
        <f>BILANCA!E15</f>
        <v>10735.61</v>
      </c>
      <c r="E1020" s="2">
        <v>0</v>
      </c>
      <c r="F1020" s="2">
        <v>0</v>
      </c>
      <c r="G1020" s="3">
        <f t="shared" si="38"/>
        <v>322.06830000000002</v>
      </c>
      <c r="H1020" s="3">
        <f t="shared" si="35"/>
        <v>0.77999999999883585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4304.1499999999996</v>
      </c>
      <c r="D1023" s="2">
        <f>BILANCA!E18</f>
        <v>5201.57</v>
      </c>
      <c r="E1023" s="2">
        <v>0</v>
      </c>
      <c r="F1023" s="2">
        <v>0</v>
      </c>
      <c r="G1023" s="3">
        <f t="shared" si="38"/>
        <v>191.19476999999998</v>
      </c>
      <c r="H1023" s="3">
        <f t="shared" si="35"/>
        <v>0.57999999999992724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6386.4600000000064</v>
      </c>
      <c r="D1024" s="2">
        <f>BILANCA!E19</f>
        <v>7569.1999999999825</v>
      </c>
      <c r="E1024" s="2">
        <v>0</v>
      </c>
      <c r="F1024" s="2">
        <v>0</v>
      </c>
      <c r="G1024" s="3">
        <f t="shared" si="38"/>
        <v>301.34803999999963</v>
      </c>
      <c r="H1024" s="3">
        <f t="shared" si="35"/>
        <v>0.65999999998894054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51569.78</v>
      </c>
      <c r="D1025" s="2">
        <f>BILANCA!E20</f>
        <v>55539.63</v>
      </c>
      <c r="E1025" s="2">
        <v>0</v>
      </c>
      <c r="F1025" s="2">
        <v>0</v>
      </c>
      <c r="G1025" s="3">
        <f t="shared" si="38"/>
        <v>2439.7356</v>
      </c>
      <c r="H1025" s="3">
        <f t="shared" si="35"/>
        <v>0.5900000000037835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6096.09</v>
      </c>
      <c r="D1026" s="2">
        <f>BILANCA!E21</f>
        <v>1625.63</v>
      </c>
      <c r="E1026" s="2">
        <v>0</v>
      </c>
      <c r="F1026" s="2">
        <v>0</v>
      </c>
      <c r="G1026" s="3">
        <f t="shared" si="38"/>
        <v>149.55760000000001</v>
      </c>
      <c r="H1026" s="3">
        <f t="shared" si="35"/>
        <v>0.46000000000003638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19295.29</v>
      </c>
      <c r="D1027" s="2">
        <f>BILANCA!E22</f>
        <v>19295.29</v>
      </c>
      <c r="E1027" s="2">
        <v>0</v>
      </c>
      <c r="F1027" s="2">
        <v>0</v>
      </c>
      <c r="G1027" s="3">
        <f t="shared" si="38"/>
        <v>984.05979000000013</v>
      </c>
      <c r="H1027" s="3">
        <f t="shared" si="35"/>
        <v>0.58000000000174623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4108.76</v>
      </c>
      <c r="D1029" s="2">
        <f>BILANCA!E24</f>
        <v>3616.09</v>
      </c>
      <c r="E1029" s="2">
        <v>0</v>
      </c>
      <c r="F1029" s="2">
        <v>0</v>
      </c>
      <c r="G1029" s="3">
        <f t="shared" si="38"/>
        <v>215.47785999999999</v>
      </c>
      <c r="H1029" s="3">
        <f t="shared" si="35"/>
        <v>0.32999999999992724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11050.8</v>
      </c>
      <c r="D1031" s="2">
        <f>BILANCA!E26</f>
        <v>11050.8</v>
      </c>
      <c r="E1031" s="2">
        <v>0</v>
      </c>
      <c r="F1031" s="2">
        <v>0</v>
      </c>
      <c r="G1031" s="3">
        <f t="shared" si="38"/>
        <v>696.20039999999995</v>
      </c>
      <c r="H1031" s="3">
        <f t="shared" si="35"/>
        <v>0.40000000000145519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85734.26</v>
      </c>
      <c r="D1033" s="2">
        <f>BILANCA!E28</f>
        <v>83558.240000000005</v>
      </c>
      <c r="E1033" s="2">
        <v>0</v>
      </c>
      <c r="F1033" s="2">
        <v>0</v>
      </c>
      <c r="G1033" s="3">
        <f t="shared" si="38"/>
        <v>5815.5670199999995</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383160.09</v>
      </c>
      <c r="D1041" s="2">
        <f>BILANCA!E36</f>
        <v>393904.42</v>
      </c>
      <c r="E1041" s="2">
        <v>0</v>
      </c>
      <c r="F1041" s="2">
        <v>0</v>
      </c>
      <c r="G1041" s="3">
        <f t="shared" si="38"/>
        <v>36300.036829999997</v>
      </c>
      <c r="H1041" s="3">
        <f t="shared" si="35"/>
        <v>0.51000000000931323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6552.63</v>
      </c>
      <c r="D1044" s="2">
        <f>BILANCA!E39</f>
        <v>6552.63</v>
      </c>
      <c r="E1044" s="2">
        <v>0</v>
      </c>
      <c r="F1044" s="2">
        <v>0</v>
      </c>
      <c r="G1044" s="3">
        <f t="shared" si="38"/>
        <v>668.36825999999996</v>
      </c>
      <c r="H1044" s="3">
        <f t="shared" si="35"/>
        <v>0.73999999999978172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389712.72</v>
      </c>
      <c r="D1045" s="2">
        <f>BILANCA!E40</f>
        <v>400457.05</v>
      </c>
      <c r="E1045" s="2">
        <v>0</v>
      </c>
      <c r="F1045" s="2">
        <v>0</v>
      </c>
      <c r="G1045" s="3">
        <f t="shared" si="38"/>
        <v>41671.938699999999</v>
      </c>
      <c r="H1045" s="3">
        <f t="shared" si="35"/>
        <v>0.33000000001629815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18506.129999999997</v>
      </c>
      <c r="D1050" s="2">
        <f>BILANCA!E45</f>
        <v>13777.400000000001</v>
      </c>
      <c r="E1050" s="2">
        <v>0</v>
      </c>
      <c r="F1050" s="2">
        <v>0</v>
      </c>
      <c r="G1050" s="3">
        <f t="shared" si="38"/>
        <v>1842.4372000000003</v>
      </c>
      <c r="H1050" s="3">
        <f t="shared" si="35"/>
        <v>0.52999999999883585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62260.81</v>
      </c>
      <c r="D1052" s="2">
        <f>BILANCA!E47</f>
        <v>61783.65</v>
      </c>
      <c r="E1052" s="2">
        <v>0</v>
      </c>
      <c r="F1052" s="2">
        <v>0</v>
      </c>
      <c r="G1052" s="3">
        <f t="shared" si="38"/>
        <v>7804.7806200000005</v>
      </c>
      <c r="H1052" s="3">
        <f t="shared" si="35"/>
        <v>0.54000000000087311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194.31</v>
      </c>
      <c r="D1054" s="2">
        <f>BILANCA!E49</f>
        <v>194.31</v>
      </c>
      <c r="E1054" s="2">
        <v>0</v>
      </c>
      <c r="F1054" s="2">
        <v>0</v>
      </c>
      <c r="G1054" s="3">
        <f t="shared" si="38"/>
        <v>25.64892</v>
      </c>
      <c r="H1054" s="3">
        <f t="shared" si="35"/>
        <v>0.62000000000000455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43948.99</v>
      </c>
      <c r="D1055" s="2">
        <f>BILANCA!E50</f>
        <v>48200.56</v>
      </c>
      <c r="E1055" s="2">
        <v>0</v>
      </c>
      <c r="F1055" s="2">
        <v>0</v>
      </c>
      <c r="G1055" s="3">
        <f t="shared" si="38"/>
        <v>6315.7549500000005</v>
      </c>
      <c r="H1055" s="3">
        <f t="shared" si="35"/>
        <v>0.45000000000436557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26072.63</v>
      </c>
      <c r="D1059" s="2">
        <f>BILANCA!E54</f>
        <v>27567.71</v>
      </c>
      <c r="E1059" s="2">
        <v>0</v>
      </c>
      <c r="F1059" s="2">
        <v>0</v>
      </c>
      <c r="G1059" s="3">
        <f t="shared" si="38"/>
        <v>3979.19445</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26072.63</v>
      </c>
      <c r="D1060" s="2">
        <f>BILANCA!E55</f>
        <v>27567.71</v>
      </c>
      <c r="E1060" s="2">
        <v>0</v>
      </c>
      <c r="F1060" s="2">
        <v>0</v>
      </c>
      <c r="G1060" s="3">
        <f t="shared" si="38"/>
        <v>4060.4025000000001</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168275.19</v>
      </c>
      <c r="D1074" s="2">
        <f>BILANCA!E69</f>
        <v>150066.51999999999</v>
      </c>
      <c r="E1074" s="2">
        <v>0</v>
      </c>
      <c r="F1074" s="2">
        <v>0</v>
      </c>
      <c r="G1074" s="3">
        <f t="shared" si="38"/>
        <v>29978.12672</v>
      </c>
      <c r="H1074" s="3">
        <f t="shared" si="35"/>
        <v>0.67000000001280569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168005.19</v>
      </c>
      <c r="D1075" s="2">
        <f>BILANCA!E70</f>
        <v>150066.51999999999</v>
      </c>
      <c r="E1075" s="2">
        <v>0</v>
      </c>
      <c r="F1075" s="2">
        <v>0</v>
      </c>
      <c r="G1075" s="3">
        <f t="shared" si="38"/>
        <v>30428.984949999998</v>
      </c>
      <c r="H1075" s="3">
        <f t="shared" si="35"/>
        <v>0.67000000001280569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167618.99</v>
      </c>
      <c r="D1076" s="2">
        <f>BILANCA!E71</f>
        <v>148616.41</v>
      </c>
      <c r="E1076" s="2">
        <v>0</v>
      </c>
      <c r="F1076" s="2">
        <v>0</v>
      </c>
      <c r="G1076" s="3">
        <f t="shared" si="38"/>
        <v>30680.21946</v>
      </c>
      <c r="H1076" s="3">
        <f t="shared" si="35"/>
        <v>0.42000000001280569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167618.99</v>
      </c>
      <c r="D1078" s="2">
        <f>BILANCA!E73</f>
        <v>148616.41</v>
      </c>
      <c r="E1078" s="2">
        <v>0</v>
      </c>
      <c r="F1078" s="2">
        <v>0</v>
      </c>
      <c r="G1078" s="3">
        <f t="shared" si="38"/>
        <v>31609.92308</v>
      </c>
      <c r="H1078" s="3">
        <f t="shared" si="35"/>
        <v>0.42000000001280569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386.2</v>
      </c>
      <c r="D1085" s="2">
        <f>BILANCA!E80</f>
        <v>1450.11</v>
      </c>
      <c r="E1085" s="2">
        <v>0</v>
      </c>
      <c r="F1085" s="2">
        <v>0</v>
      </c>
      <c r="G1085" s="3">
        <f t="shared" si="38"/>
        <v>246.48149999999998</v>
      </c>
      <c r="H1085" s="3">
        <f t="shared" si="35"/>
        <v>0.30999999999988859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270</v>
      </c>
      <c r="D1087" s="2">
        <f>BILANCA!E82</f>
        <v>0</v>
      </c>
      <c r="E1087" s="2">
        <v>0</v>
      </c>
      <c r="F1087" s="2">
        <v>0</v>
      </c>
      <c r="G1087" s="3">
        <f t="shared" si="38"/>
        <v>20.79</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270</v>
      </c>
      <c r="D1089" s="2">
        <f>BILANCA!E84</f>
        <v>0</v>
      </c>
      <c r="E1089" s="2">
        <v>0</v>
      </c>
      <c r="F1089" s="2">
        <v>0</v>
      </c>
      <c r="G1089" s="3">
        <f t="shared" si="38"/>
        <v>21.330000000000002</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199599.24</v>
      </c>
      <c r="D1180" s="2">
        <f>BILANCA!E176</f>
        <v>176947.16</v>
      </c>
      <c r="E1180" s="2">
        <v>0</v>
      </c>
      <c r="F1180" s="2">
        <v>0</v>
      </c>
      <c r="G1180" s="3">
        <f t="shared" si="38"/>
        <v>94093.905200000008</v>
      </c>
      <c r="H1180" s="3">
        <f t="shared" si="41"/>
        <v>0.39999999999417923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48463.880000000005</v>
      </c>
      <c r="D1181" s="2">
        <f>BILANCA!E177</f>
        <v>51475.07</v>
      </c>
      <c r="E1181" s="2">
        <v>0</v>
      </c>
      <c r="F1181" s="2">
        <v>0</v>
      </c>
      <c r="G1181" s="3">
        <f t="shared" si="38"/>
        <v>25891.797420000003</v>
      </c>
      <c r="H1181" s="3">
        <f t="shared" si="41"/>
        <v>0.18999999999505235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48193.880000000005</v>
      </c>
      <c r="D1182" s="2">
        <f>BILANCA!E178</f>
        <v>51475.07</v>
      </c>
      <c r="E1182" s="2">
        <v>0</v>
      </c>
      <c r="F1182" s="2">
        <v>0</v>
      </c>
      <c r="G1182" s="3">
        <f t="shared" si="38"/>
        <v>25996.771439999997</v>
      </c>
      <c r="H1182" s="3">
        <f t="shared" si="41"/>
        <v>0.18999999999505235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46134.48</v>
      </c>
      <c r="D1183" s="2">
        <f>BILANCA!E179</f>
        <v>50075.17</v>
      </c>
      <c r="E1183" s="2">
        <v>0</v>
      </c>
      <c r="F1183" s="2">
        <v>0</v>
      </c>
      <c r="G1183" s="3">
        <f t="shared" si="38"/>
        <v>25307.273860000001</v>
      </c>
      <c r="H1183" s="3">
        <f t="shared" si="41"/>
        <v>0.65000000000145519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1923.29</v>
      </c>
      <c r="D1184" s="2">
        <f>BILANCA!E180</f>
        <v>1267.79</v>
      </c>
      <c r="E1184" s="2">
        <v>0</v>
      </c>
      <c r="F1184" s="2">
        <v>0</v>
      </c>
      <c r="G1184" s="3">
        <f t="shared" si="38"/>
        <v>775.84337999999991</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136.11000000000001</v>
      </c>
      <c r="D1185" s="2">
        <f>BILANCA!E181</f>
        <v>132.11000000000001</v>
      </c>
      <c r="E1185" s="2">
        <v>0</v>
      </c>
      <c r="F1185" s="2">
        <v>0</v>
      </c>
      <c r="G1185" s="3">
        <f t="shared" si="38"/>
        <v>70.057749999999999</v>
      </c>
      <c r="H1185" s="3">
        <f t="shared" si="41"/>
        <v>0.22000000000002728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136.11000000000001</v>
      </c>
      <c r="D1188" s="2">
        <f>BILANCA!E184</f>
        <v>132.11000000000001</v>
      </c>
      <c r="E1188" s="2">
        <v>0</v>
      </c>
      <c r="F1188" s="2">
        <v>0</v>
      </c>
      <c r="G1188" s="3">
        <f t="shared" si="38"/>
        <v>71.258740000000003</v>
      </c>
      <c r="H1188" s="3">
        <f t="shared" si="41"/>
        <v>0.22000000000002728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270</v>
      </c>
      <c r="D1252" s="2">
        <f>BILANCA!E248</f>
        <v>0</v>
      </c>
      <c r="E1252" s="2">
        <v>0</v>
      </c>
      <c r="F1252" s="2">
        <v>0</v>
      </c>
      <c r="G1252" s="3">
        <f t="shared" si="38"/>
        <v>65.34</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270</v>
      </c>
      <c r="D1253" s="2">
        <f>BILANCA!E249</f>
        <v>0</v>
      </c>
      <c r="E1253" s="2">
        <v>0</v>
      </c>
      <c r="F1253" s="2">
        <v>0</v>
      </c>
      <c r="G1253" s="3">
        <f t="shared" si="38"/>
        <v>65.61</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151135.35999999999</v>
      </c>
      <c r="D1255" s="2">
        <f>BILANCA!E251</f>
        <v>125472.09</v>
      </c>
      <c r="E1255" s="2">
        <v>0</v>
      </c>
      <c r="F1255" s="2">
        <v>0</v>
      </c>
      <c r="G1255" s="3">
        <f t="shared" si="38"/>
        <v>98509.487299999993</v>
      </c>
      <c r="H1255" s="3">
        <f t="shared" si="41"/>
        <v>0.4499999999825377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118703.36</v>
      </c>
      <c r="D1256" s="2">
        <f>BILANCA!E252</f>
        <v>114259.95</v>
      </c>
      <c r="E1256" s="2">
        <v>0</v>
      </c>
      <c r="F1256" s="2">
        <v>0</v>
      </c>
      <c r="G1256" s="3">
        <f t="shared" si="38"/>
        <v>85416.921960000007</v>
      </c>
      <c r="H1256" s="3">
        <f t="shared" si="41"/>
        <v>0.41000000000349246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118703.36</v>
      </c>
      <c r="D1257" s="2">
        <f>BILANCA!E253</f>
        <v>114259.95</v>
      </c>
      <c r="E1257" s="2">
        <v>0</v>
      </c>
      <c r="F1257" s="2">
        <v>0</v>
      </c>
      <c r="G1257" s="3">
        <f t="shared" si="38"/>
        <v>85764.145220000006</v>
      </c>
      <c r="H1257" s="3">
        <f t="shared" si="41"/>
        <v>0.41000000000349246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32432</v>
      </c>
      <c r="D1259" s="2">
        <f>BILANCA!E255</f>
        <v>11212.14</v>
      </c>
      <c r="E1259" s="2">
        <v>0</v>
      </c>
      <c r="F1259" s="2">
        <v>0</v>
      </c>
      <c r="G1259" s="3">
        <f t="shared" si="38"/>
        <v>13659.21372</v>
      </c>
      <c r="H1259" s="3">
        <f t="shared" si="41"/>
        <v>0.13999999999941792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32432</v>
      </c>
      <c r="D1260" s="2">
        <f>BILANCA!E256</f>
        <v>11212.14</v>
      </c>
      <c r="E1260" s="2">
        <v>0</v>
      </c>
      <c r="F1260" s="2">
        <v>0</v>
      </c>
      <c r="G1260" s="3">
        <f t="shared" si="38"/>
        <v>13714.07</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32432</v>
      </c>
      <c r="D1261" s="2">
        <f>BILANCA!E257</f>
        <v>11212.14</v>
      </c>
      <c r="E1261" s="2">
        <v>0</v>
      </c>
      <c r="F1261" s="2">
        <v>0</v>
      </c>
      <c r="G1261" s="3">
        <f t="shared" si="38"/>
        <v>13768.92628</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38568</v>
      </c>
      <c r="D1301" s="2">
        <f>BILANCA!E297</f>
        <v>88601</v>
      </c>
      <c r="E1301" s="2">
        <v>0</v>
      </c>
      <c r="F1301" s="2">
        <v>0</v>
      </c>
      <c r="G1301" s="3">
        <f t="shared" si="38"/>
        <v>62789.07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38568</v>
      </c>
      <c r="D1302" s="2">
        <f>BILANCA!E298</f>
        <v>88601</v>
      </c>
      <c r="E1302" s="2">
        <v>0</v>
      </c>
      <c r="F1302" s="2">
        <v>0</v>
      </c>
      <c r="G1302" s="3">
        <f t="shared" si="38"/>
        <v>63004.84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48193.88</v>
      </c>
      <c r="D1340" s="2">
        <f>BILANCA!E337</f>
        <v>51475.07</v>
      </c>
      <c r="E1340" s="2">
        <v>0</v>
      </c>
      <c r="F1340" s="2">
        <v>0</v>
      </c>
      <c r="G1340" s="3">
        <f t="shared" si="52"/>
        <v>49877.526600000005</v>
      </c>
      <c r="H1340" s="3">
        <f t="shared" si="41"/>
        <v>0.19000000000232831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50000</v>
      </c>
      <c r="E1395" s="2">
        <v>0</v>
      </c>
      <c r="F1395" s="2">
        <v>0</v>
      </c>
      <c r="G1395" s="3">
        <f t="shared" si="61"/>
        <v>38500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38568</v>
      </c>
      <c r="D1400" s="14">
        <f>BILANCA!E397</f>
        <v>38601</v>
      </c>
      <c r="E1400" s="14">
        <v>0</v>
      </c>
      <c r="F1400" s="14">
        <v>0</v>
      </c>
      <c r="G1400" s="15">
        <f t="shared" si="52"/>
        <v>45150.3</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643817.18999999994</v>
      </c>
      <c r="D1503" s="2">
        <f>'RAS-funkcijski'!E107</f>
        <v>715618.54</v>
      </c>
      <c r="E1503" s="2">
        <v>0</v>
      </c>
      <c r="F1503" s="2">
        <v>0</v>
      </c>
      <c r="G1503" s="3">
        <f t="shared" si="52"/>
        <v>213730.58980999998</v>
      </c>
      <c r="H1503" s="3">
        <f t="shared" si="63"/>
        <v>0.64999999990686774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643817.18999999994</v>
      </c>
      <c r="D1505" s="2">
        <f>'RAS-funkcijski'!E109</f>
        <v>715618.54</v>
      </c>
      <c r="E1505" s="2">
        <v>0</v>
      </c>
      <c r="F1505" s="2">
        <v>0</v>
      </c>
      <c r="G1505" s="3">
        <f t="shared" si="52"/>
        <v>217880.69834999999</v>
      </c>
      <c r="H1505" s="3">
        <f t="shared" si="63"/>
        <v>0.64999999990686774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643817.18999999994</v>
      </c>
      <c r="D1537" s="14">
        <f>'RAS-funkcijski'!E141</f>
        <v>715618.54</v>
      </c>
      <c r="E1537" s="14">
        <v>0</v>
      </c>
      <c r="F1537" s="14">
        <v>0</v>
      </c>
      <c r="G1537" s="15">
        <f t="shared" si="52"/>
        <v>284282.43499000004</v>
      </c>
      <c r="H1537" s="15">
        <f t="shared" si="63"/>
        <v>0.64999999990686774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7800.76</v>
      </c>
      <c r="D1538" s="7">
        <f>'P-VRIO'!E5</f>
        <v>20769.330000000002</v>
      </c>
      <c r="E1538" s="7">
        <v>0</v>
      </c>
      <c r="F1538" s="7">
        <v>0</v>
      </c>
      <c r="G1538" s="8">
        <f t="shared" si="52"/>
        <v>49.339420000000004</v>
      </c>
      <c r="H1538" s="8">
        <f t="shared" si="63"/>
        <v>0.57000000000152795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20769.330000000002</v>
      </c>
      <c r="E1539" s="2">
        <v>0</v>
      </c>
      <c r="F1539" s="2">
        <v>0</v>
      </c>
      <c r="G1539" s="3">
        <f t="shared" si="52"/>
        <v>83.077320000000014</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20769.330000000002</v>
      </c>
      <c r="E1540" s="2">
        <v>0</v>
      </c>
      <c r="F1540" s="2">
        <v>0</v>
      </c>
      <c r="G1540" s="3">
        <f t="shared" si="52"/>
        <v>124.61598000000001</v>
      </c>
      <c r="H1540" s="3">
        <f t="shared" si="63"/>
        <v>0.33000000000174623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20769.330000000002</v>
      </c>
      <c r="E1542" s="2">
        <v>0</v>
      </c>
      <c r="F1542" s="2">
        <v>0</v>
      </c>
      <c r="G1542" s="3">
        <f t="shared" si="52"/>
        <v>207.69330000000002</v>
      </c>
      <c r="H1542" s="3">
        <f t="shared" si="63"/>
        <v>0.33000000000174623</v>
      </c>
      <c r="I1542" s="11">
        <f t="shared" si="64"/>
        <v>68.538789000362684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7800.76</v>
      </c>
      <c r="D1555" s="2">
        <f>'P-VRIO'!E22</f>
        <v>0</v>
      </c>
      <c r="E1555" s="2">
        <v>0</v>
      </c>
      <c r="F1555" s="2">
        <v>0</v>
      </c>
      <c r="G1555" s="3">
        <f t="shared" si="52"/>
        <v>140.41368</v>
      </c>
      <c r="H1555" s="3">
        <f t="shared" si="63"/>
        <v>0.23999999999978172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7800.76</v>
      </c>
      <c r="D1556" s="2">
        <f>'P-VRIO'!E23</f>
        <v>0</v>
      </c>
      <c r="E1556" s="2">
        <v>0</v>
      </c>
      <c r="F1556" s="2">
        <v>0</v>
      </c>
      <c r="G1556" s="3">
        <f t="shared" si="52"/>
        <v>148.21444</v>
      </c>
      <c r="H1556" s="3">
        <f t="shared" si="63"/>
        <v>0.23999999999978172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7800.76</v>
      </c>
      <c r="D1558" s="2">
        <f>'P-VRIO'!E25</f>
        <v>0</v>
      </c>
      <c r="E1558" s="2">
        <v>0</v>
      </c>
      <c r="F1558" s="2">
        <v>0</v>
      </c>
      <c r="G1558" s="3">
        <f t="shared" si="52"/>
        <v>163.81596000000002</v>
      </c>
      <c r="H1558" s="3">
        <f t="shared" si="63"/>
        <v>0.23999999999978172</v>
      </c>
      <c r="I1558" s="11">
        <f t="shared" si="66"/>
        <v>39.315830399964248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48193.88</v>
      </c>
      <c r="D1582" s="7"/>
      <c r="E1582" s="7">
        <v>0</v>
      </c>
      <c r="F1582" s="7">
        <v>0</v>
      </c>
      <c r="G1582" s="8">
        <f t="shared" ref="G1582:G1686" si="70">B1582/1000*C1582</f>
        <v>48.19388</v>
      </c>
      <c r="H1582" s="8">
        <f t="shared" ref="H1582:H1686" si="71">ABS(C1582-ROUND(C1582,0))</f>
        <v>0.12000000000261934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703629.25</v>
      </c>
      <c r="D1583" s="2">
        <v>0</v>
      </c>
      <c r="E1583" s="2">
        <v>0</v>
      </c>
      <c r="F1583" s="2">
        <v>0</v>
      </c>
      <c r="G1583" s="3">
        <f t="shared" si="70"/>
        <v>1407.2585000000001</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694911.73</v>
      </c>
      <c r="D1585" s="2">
        <v>0</v>
      </c>
      <c r="E1585" s="2">
        <v>0</v>
      </c>
      <c r="F1585" s="2">
        <v>0</v>
      </c>
      <c r="G1585" s="3">
        <f t="shared" si="70"/>
        <v>2779.6469200000001</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582149.11</v>
      </c>
      <c r="D1586" s="2">
        <v>0</v>
      </c>
      <c r="E1586" s="2">
        <v>0</v>
      </c>
      <c r="F1586" s="2">
        <v>0</v>
      </c>
      <c r="G1586" s="3">
        <f t="shared" si="70"/>
        <v>2910.7455500000001</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111737.04</v>
      </c>
      <c r="D1587" s="2">
        <v>0</v>
      </c>
      <c r="E1587" s="2">
        <v>0</v>
      </c>
      <c r="F1587" s="2">
        <v>0</v>
      </c>
      <c r="G1587" s="3">
        <f t="shared" si="70"/>
        <v>670.42223999999999</v>
      </c>
      <c r="H1587" s="3">
        <f t="shared" si="71"/>
        <v>3.9999999993597157E-2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1025.58</v>
      </c>
      <c r="D1588" s="2">
        <v>0</v>
      </c>
      <c r="E1588" s="2">
        <v>0</v>
      </c>
      <c r="F1588" s="2">
        <v>0</v>
      </c>
      <c r="G1588" s="3">
        <f t="shared" si="70"/>
        <v>7.1790599999999998</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8717.52</v>
      </c>
      <c r="D1594" s="2">
        <v>0</v>
      </c>
      <c r="E1594" s="2">
        <v>0</v>
      </c>
      <c r="F1594" s="2">
        <v>0</v>
      </c>
      <c r="G1594" s="3">
        <f t="shared" si="70"/>
        <v>113.32776</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700348.06</v>
      </c>
      <c r="D1602" s="2">
        <v>0</v>
      </c>
      <c r="E1602" s="2">
        <v>0</v>
      </c>
      <c r="F1602" s="2">
        <v>0</v>
      </c>
      <c r="G1602" s="3">
        <f t="shared" si="70"/>
        <v>14707.309260000002</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691630.54</v>
      </c>
      <c r="D1604" s="2">
        <v>0</v>
      </c>
      <c r="E1604" s="2">
        <v>0</v>
      </c>
      <c r="F1604" s="2">
        <v>0</v>
      </c>
      <c r="G1604" s="3">
        <f t="shared" si="70"/>
        <v>15907.502420000001</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578208.42000000004</v>
      </c>
      <c r="D1605" s="2">
        <v>0</v>
      </c>
      <c r="E1605" s="2">
        <v>0</v>
      </c>
      <c r="F1605" s="2">
        <v>0</v>
      </c>
      <c r="G1605" s="3">
        <f t="shared" si="70"/>
        <v>13877.002080000002</v>
      </c>
      <c r="H1605" s="3">
        <f t="shared" si="71"/>
        <v>0.42000000004190952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112392.54</v>
      </c>
      <c r="D1606" s="2">
        <v>0</v>
      </c>
      <c r="E1606" s="2">
        <v>0</v>
      </c>
      <c r="F1606" s="2">
        <v>0</v>
      </c>
      <c r="G1606" s="3">
        <f t="shared" si="70"/>
        <v>2809.8135000000002</v>
      </c>
      <c r="H1606" s="3">
        <f t="shared" si="71"/>
        <v>0.46000000000640284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1029.58</v>
      </c>
      <c r="D1607" s="2">
        <v>0</v>
      </c>
      <c r="E1607" s="2">
        <v>0</v>
      </c>
      <c r="F1607" s="2">
        <v>0</v>
      </c>
      <c r="G1607" s="3">
        <f t="shared" si="70"/>
        <v>26.769079999999995</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8717.52</v>
      </c>
      <c r="D1613" s="2">
        <v>0</v>
      </c>
      <c r="E1613" s="2">
        <v>0</v>
      </c>
      <c r="F1613" s="2">
        <v>0</v>
      </c>
      <c r="G1613" s="3">
        <f t="shared" si="70"/>
        <v>278.96064000000001</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51475.069999999949</v>
      </c>
      <c r="D1621" s="2">
        <v>0</v>
      </c>
      <c r="E1621" s="2">
        <v>0</v>
      </c>
      <c r="F1621" s="2">
        <v>0</v>
      </c>
      <c r="G1621" s="3">
        <f t="shared" si="70"/>
        <v>2059.0027999999979</v>
      </c>
      <c r="H1621" s="3">
        <f t="shared" si="71"/>
        <v>6.9999999948777258E-2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51475.07</v>
      </c>
      <c r="D1681" s="2">
        <v>0</v>
      </c>
      <c r="E1681" s="2">
        <v>0</v>
      </c>
      <c r="F1681" s="2">
        <v>0</v>
      </c>
      <c r="G1681" s="3">
        <f t="shared" si="70"/>
        <v>5147.5070000000005</v>
      </c>
      <c r="H1681" s="3">
        <f t="shared" si="71"/>
        <v>6.9999999999708962E-2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51475.07</v>
      </c>
      <c r="D1683" s="2">
        <v>0</v>
      </c>
      <c r="E1683" s="2">
        <v>0</v>
      </c>
      <c r="F1683" s="2">
        <v>0</v>
      </c>
      <c r="G1683" s="3">
        <f t="shared" si="70"/>
        <v>5250.4571399999995</v>
      </c>
      <c r="H1683" s="3">
        <f t="shared" si="71"/>
        <v>6.9999999999708962E-2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1020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641888.69999999995</v>
      </c>
      <c r="I17" s="275">
        <f>'PR-RAS'!E6</f>
        <v>694398.68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623055.02</v>
      </c>
      <c r="I18" s="275">
        <f>'PR-RAS'!E152</f>
        <v>707093.37999999989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32431.999999999891</v>
      </c>
      <c r="I19" s="275">
        <f>'PR-RAS'!E649</f>
        <v>11212.14000000013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31324.050000000003</v>
      </c>
      <c r="I22" s="275">
        <f>BILANCA!E7</f>
        <v>26880.639999999985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168275.19</v>
      </c>
      <c r="I23" s="275">
        <f>BILANCA!E69</f>
        <v>150066.51999999999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48463.880000000005</v>
      </c>
      <c r="I24" s="275">
        <f>BILANCA!E177</f>
        <v>51475.07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151135.35999999999</v>
      </c>
      <c r="I25" s="275">
        <f>BILANCA!E251</f>
        <v>125472.09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643817.18999999994</v>
      </c>
      <c r="I31" s="275">
        <f>'RAS-funkcijski'!E141</f>
        <v>715618.54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7800.76</v>
      </c>
      <c r="I33" s="275">
        <f>'P-VRIO'!E5</f>
        <v>20769.330000000002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7800.76</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48193.88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51475.069999999949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51475.07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60" zoomScaleNormal="100" workbookViewId="0">
      <selection activeCell="E686" sqref="E6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641888.69999999995</v>
      </c>
      <c r="E6" s="60">
        <f>E7+E43+E49+E82+E106+E125+E134+E140</f>
        <v>694398.68</v>
      </c>
      <c r="F6" s="45">
        <f t="shared" ref="F6:F132" si="0">IF(D6&lt;&gt;0,IF(E6/D6&gt;=100,"&gt;&gt;100",E6/D6*100),"-")</f>
        <v>108.18054282619403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35458.119999999995</v>
      </c>
      <c r="E49" s="60">
        <f>E50+E53+E58+E61+E64+E68+E71+E74+E77</f>
        <v>10850</v>
      </c>
      <c r="F49" s="45">
        <f t="shared" si="0"/>
        <v>30.599479047394507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24408.12</v>
      </c>
      <c r="E61" s="60">
        <f t="shared" si="10"/>
        <v>0</v>
      </c>
      <c r="F61" s="45">
        <f t="shared" si="0"/>
        <v>0</v>
      </c>
    </row>
    <row r="62" spans="1:6" ht="12.75" customHeight="1" x14ac:dyDescent="0.2">
      <c r="A62" s="63">
        <v>6341</v>
      </c>
      <c r="B62" s="65" t="s">
        <v>127</v>
      </c>
      <c r="C62" s="247" t="s">
        <v>128</v>
      </c>
      <c r="D62" s="194">
        <v>24408.12</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11050</v>
      </c>
      <c r="E68" s="60">
        <f t="shared" si="11"/>
        <v>10850</v>
      </c>
      <c r="F68" s="45">
        <f t="shared" si="0"/>
        <v>98.19004524886877</v>
      </c>
    </row>
    <row r="69" spans="1:6" ht="12.75" customHeight="1" x14ac:dyDescent="0.2">
      <c r="A69" s="63" t="s">
        <v>141</v>
      </c>
      <c r="B69" s="64" t="s">
        <v>142</v>
      </c>
      <c r="C69" s="247" t="s">
        <v>141</v>
      </c>
      <c r="D69" s="194">
        <v>11050</v>
      </c>
      <c r="E69" s="194">
        <v>9400</v>
      </c>
      <c r="F69" s="45">
        <f t="shared" si="0"/>
        <v>85.067873303167417</v>
      </c>
    </row>
    <row r="70" spans="1:6" ht="24" x14ac:dyDescent="0.2">
      <c r="A70" s="63" t="s">
        <v>143</v>
      </c>
      <c r="B70" s="64" t="s">
        <v>144</v>
      </c>
      <c r="C70" s="247" t="s">
        <v>143</v>
      </c>
      <c r="D70" s="194">
        <v>0</v>
      </c>
      <c r="E70" s="194">
        <v>1450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0.9</v>
      </c>
      <c r="E82" s="60">
        <f t="shared" si="15"/>
        <v>0.85</v>
      </c>
      <c r="F82" s="45">
        <f t="shared" si="0"/>
        <v>94.444444444444443</v>
      </c>
    </row>
    <row r="83" spans="1:6" ht="12.75" customHeight="1" x14ac:dyDescent="0.2">
      <c r="A83" s="63">
        <v>641</v>
      </c>
      <c r="B83" s="64" t="s">
        <v>169</v>
      </c>
      <c r="C83" s="247" t="s">
        <v>170</v>
      </c>
      <c r="D83" s="60">
        <f t="shared" ref="D83:E83" si="16">SUM(D84:D90)</f>
        <v>0.9</v>
      </c>
      <c r="E83" s="60">
        <f t="shared" si="16"/>
        <v>0.85</v>
      </c>
      <c r="F83" s="45">
        <f t="shared" si="0"/>
        <v>94.444444444444443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0.9</v>
      </c>
      <c r="E85" s="194">
        <v>0.85</v>
      </c>
      <c r="F85" s="45">
        <f t="shared" si="0"/>
        <v>94.444444444444443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17267.79</v>
      </c>
      <c r="E125" s="60">
        <f t="shared" si="22"/>
        <v>33561.49</v>
      </c>
      <c r="F125" s="45">
        <f t="shared" si="0"/>
        <v>194.35891912051281</v>
      </c>
    </row>
    <row r="126" spans="1:6" ht="12.75" customHeight="1" x14ac:dyDescent="0.2">
      <c r="A126" s="63">
        <v>661</v>
      </c>
      <c r="B126" s="65" t="s">
        <v>255</v>
      </c>
      <c r="C126" s="247" t="s">
        <v>256</v>
      </c>
      <c r="D126" s="60">
        <f t="shared" ref="D126:E126" si="23">SUM(D127:D128)</f>
        <v>17267.79</v>
      </c>
      <c r="E126" s="60">
        <f t="shared" si="23"/>
        <v>33561.49</v>
      </c>
      <c r="F126" s="45">
        <f t="shared" si="0"/>
        <v>194.35891912051281</v>
      </c>
    </row>
    <row r="127" spans="1:6" ht="12.75" customHeight="1" x14ac:dyDescent="0.2">
      <c r="A127" s="63">
        <v>6614</v>
      </c>
      <c r="B127" s="65" t="s">
        <v>257</v>
      </c>
      <c r="C127" s="247" t="s">
        <v>258</v>
      </c>
      <c r="D127" s="194">
        <v>1483.5</v>
      </c>
      <c r="E127" s="194">
        <v>2526.8000000000002</v>
      </c>
      <c r="F127" s="45">
        <f t="shared" si="0"/>
        <v>170.32692955847659</v>
      </c>
    </row>
    <row r="128" spans="1:6" ht="12.75" customHeight="1" x14ac:dyDescent="0.2">
      <c r="A128" s="63">
        <v>6615</v>
      </c>
      <c r="B128" s="65" t="s">
        <v>259</v>
      </c>
      <c r="C128" s="247" t="s">
        <v>260</v>
      </c>
      <c r="D128" s="194">
        <v>15784.29</v>
      </c>
      <c r="E128" s="194">
        <v>31034.69</v>
      </c>
      <c r="F128" s="45">
        <f t="shared" si="0"/>
        <v>196.61758622022273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589161.89</v>
      </c>
      <c r="E134" s="60">
        <f t="shared" si="25"/>
        <v>649986.34000000008</v>
      </c>
      <c r="F134" s="45">
        <f t="shared" ref="F134:F229" si="26">IF(D134&lt;&gt;0,IF(E134/D134&gt;=100,"&gt;&gt;100",E134/D134*100),"-")</f>
        <v>110.32389416769644</v>
      </c>
    </row>
    <row r="135" spans="1:6" ht="24" x14ac:dyDescent="0.2">
      <c r="A135" s="63">
        <v>671</v>
      </c>
      <c r="B135" s="182" t="s">
        <v>273</v>
      </c>
      <c r="C135" s="247" t="s">
        <v>274</v>
      </c>
      <c r="D135" s="60">
        <f t="shared" ref="D135:E135" si="27">SUM(D136:D138)</f>
        <v>589161.89</v>
      </c>
      <c r="E135" s="60">
        <f t="shared" si="27"/>
        <v>649986.34000000008</v>
      </c>
      <c r="F135" s="45">
        <f t="shared" si="26"/>
        <v>110.32389416769644</v>
      </c>
    </row>
    <row r="136" spans="1:6" ht="12.75" customHeight="1" x14ac:dyDescent="0.2">
      <c r="A136" s="63">
        <v>6711</v>
      </c>
      <c r="B136" s="65" t="s">
        <v>275</v>
      </c>
      <c r="C136" s="247" t="s">
        <v>276</v>
      </c>
      <c r="D136" s="194">
        <v>572591.89</v>
      </c>
      <c r="E136" s="194">
        <v>642911.18000000005</v>
      </c>
      <c r="F136" s="45">
        <f t="shared" si="26"/>
        <v>112.28087425408697</v>
      </c>
    </row>
    <row r="137" spans="1:6" ht="24" x14ac:dyDescent="0.2">
      <c r="A137" s="63">
        <v>6712</v>
      </c>
      <c r="B137" s="182" t="s">
        <v>277</v>
      </c>
      <c r="C137" s="247" t="s">
        <v>278</v>
      </c>
      <c r="D137" s="194">
        <v>16570</v>
      </c>
      <c r="E137" s="194">
        <v>7075.16</v>
      </c>
      <c r="F137" s="45">
        <f t="shared" si="26"/>
        <v>42.698611949305977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623055.02</v>
      </c>
      <c r="E152" s="60">
        <f>E153+E164+E202+E221+E230+E262+E273</f>
        <v>707093.37999999989</v>
      </c>
      <c r="F152" s="45">
        <f t="shared" si="26"/>
        <v>113.48811217346422</v>
      </c>
    </row>
    <row r="153" spans="1:6" ht="12.75" customHeight="1" x14ac:dyDescent="0.2">
      <c r="A153" s="63">
        <v>31</v>
      </c>
      <c r="B153" s="64" t="s">
        <v>308</v>
      </c>
      <c r="C153" s="247" t="s">
        <v>309</v>
      </c>
      <c r="D153" s="60">
        <f t="shared" ref="D153:E153" si="30">D154+D159+D160</f>
        <v>514245.65</v>
      </c>
      <c r="E153" s="60">
        <f t="shared" si="30"/>
        <v>581836.59</v>
      </c>
      <c r="F153" s="45">
        <f t="shared" si="26"/>
        <v>113.1437067090407</v>
      </c>
    </row>
    <row r="154" spans="1:6" ht="12.75" customHeight="1" x14ac:dyDescent="0.2">
      <c r="A154" s="63">
        <v>311</v>
      </c>
      <c r="B154" s="64" t="s">
        <v>310</v>
      </c>
      <c r="C154" s="247" t="s">
        <v>311</v>
      </c>
      <c r="D154" s="60">
        <f t="shared" ref="D154:E154" si="31">SUM(D155:D158)</f>
        <v>423045.85</v>
      </c>
      <c r="E154" s="60">
        <f t="shared" si="31"/>
        <v>488342.33999999997</v>
      </c>
      <c r="F154" s="45">
        <f t="shared" si="26"/>
        <v>115.4348494377146</v>
      </c>
    </row>
    <row r="155" spans="1:6" ht="12.75" customHeight="1" x14ac:dyDescent="0.2">
      <c r="A155" s="63">
        <v>3111</v>
      </c>
      <c r="B155" s="64" t="s">
        <v>312</v>
      </c>
      <c r="C155" s="247" t="s">
        <v>313</v>
      </c>
      <c r="D155" s="194">
        <v>421714.05</v>
      </c>
      <c r="E155" s="194">
        <v>486482.43</v>
      </c>
      <c r="F155" s="45">
        <f t="shared" si="26"/>
        <v>115.35836427550849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1310.08</v>
      </c>
      <c r="E157" s="194">
        <v>1859.91</v>
      </c>
      <c r="F157" s="45">
        <f t="shared" si="26"/>
        <v>141.96919272105521</v>
      </c>
    </row>
    <row r="158" spans="1:6" ht="12.75" customHeight="1" x14ac:dyDescent="0.2">
      <c r="A158" s="63">
        <v>3114</v>
      </c>
      <c r="B158" s="65" t="s">
        <v>318</v>
      </c>
      <c r="C158" s="247" t="s">
        <v>319</v>
      </c>
      <c r="D158" s="194">
        <v>21.72</v>
      </c>
      <c r="E158" s="194">
        <v>0</v>
      </c>
      <c r="F158" s="45">
        <f t="shared" si="26"/>
        <v>0</v>
      </c>
    </row>
    <row r="159" spans="1:6" ht="12.75" customHeight="1" x14ac:dyDescent="0.2">
      <c r="A159" s="63">
        <v>312</v>
      </c>
      <c r="B159" s="65" t="s">
        <v>320</v>
      </c>
      <c r="C159" s="247" t="s">
        <v>321</v>
      </c>
      <c r="D159" s="194">
        <v>24365.34</v>
      </c>
      <c r="E159" s="194">
        <v>16096.67</v>
      </c>
      <c r="F159" s="45">
        <f t="shared" si="26"/>
        <v>66.063802105778123</v>
      </c>
    </row>
    <row r="160" spans="1:6" ht="12.75" customHeight="1" x14ac:dyDescent="0.2">
      <c r="A160" s="63">
        <v>313</v>
      </c>
      <c r="B160" s="65" t="s">
        <v>322</v>
      </c>
      <c r="C160" s="247" t="s">
        <v>323</v>
      </c>
      <c r="D160" s="60">
        <f t="shared" ref="D160:E160" si="32">SUM(D161:D163)</f>
        <v>66834.460000000006</v>
      </c>
      <c r="E160" s="60">
        <f t="shared" si="32"/>
        <v>77397.58</v>
      </c>
      <c r="F160" s="45">
        <f t="shared" si="26"/>
        <v>115.80490064556517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66834.460000000006</v>
      </c>
      <c r="E162" s="194">
        <v>77397.58</v>
      </c>
      <c r="F162" s="45">
        <f t="shared" si="26"/>
        <v>115.80490064556517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107816.05</v>
      </c>
      <c r="E164" s="60">
        <f>E165+E170+E178+E188+E189+E194</f>
        <v>124246.21</v>
      </c>
      <c r="F164" s="45">
        <f t="shared" si="26"/>
        <v>115.23906691072435</v>
      </c>
    </row>
    <row r="165" spans="1:6" ht="12.75" customHeight="1" x14ac:dyDescent="0.2">
      <c r="A165" s="63">
        <v>321</v>
      </c>
      <c r="B165" s="64" t="s">
        <v>332</v>
      </c>
      <c r="C165" s="247" t="s">
        <v>333</v>
      </c>
      <c r="D165" s="60">
        <f t="shared" ref="D165:E165" si="33">SUM(D166:D169)</f>
        <v>13445.55</v>
      </c>
      <c r="E165" s="60">
        <f t="shared" si="33"/>
        <v>13075.78</v>
      </c>
      <c r="F165" s="45">
        <f t="shared" si="26"/>
        <v>97.249870775089164</v>
      </c>
    </row>
    <row r="166" spans="1:6" ht="12.75" customHeight="1" x14ac:dyDescent="0.2">
      <c r="A166" s="63">
        <v>3211</v>
      </c>
      <c r="B166" s="64" t="s">
        <v>334</v>
      </c>
      <c r="C166" s="247" t="s">
        <v>335</v>
      </c>
      <c r="D166" s="194">
        <v>4257.34</v>
      </c>
      <c r="E166" s="194">
        <v>5216.74</v>
      </c>
      <c r="F166" s="45">
        <f t="shared" si="26"/>
        <v>122.53519803445343</v>
      </c>
    </row>
    <row r="167" spans="1:6" ht="12.75" customHeight="1" x14ac:dyDescent="0.2">
      <c r="A167" s="63">
        <v>3212</v>
      </c>
      <c r="B167" s="64" t="s">
        <v>336</v>
      </c>
      <c r="C167" s="247" t="s">
        <v>337</v>
      </c>
      <c r="D167" s="194">
        <v>8158.21</v>
      </c>
      <c r="E167" s="194">
        <v>6990.28</v>
      </c>
      <c r="F167" s="45">
        <f t="shared" si="26"/>
        <v>85.683991954117374</v>
      </c>
    </row>
    <row r="168" spans="1:6" ht="12.75" customHeight="1" x14ac:dyDescent="0.2">
      <c r="A168" s="63">
        <v>3213</v>
      </c>
      <c r="B168" s="64" t="s">
        <v>338</v>
      </c>
      <c r="C168" s="247" t="s">
        <v>339</v>
      </c>
      <c r="D168" s="194">
        <v>1030</v>
      </c>
      <c r="E168" s="194">
        <v>408.56</v>
      </c>
      <c r="F168" s="45">
        <f t="shared" si="26"/>
        <v>39.666019417475731</v>
      </c>
    </row>
    <row r="169" spans="1:6" ht="12.75" customHeight="1" x14ac:dyDescent="0.2">
      <c r="A169" s="63">
        <v>3214</v>
      </c>
      <c r="B169" s="64" t="s">
        <v>340</v>
      </c>
      <c r="C169" s="247" t="s">
        <v>341</v>
      </c>
      <c r="D169" s="194">
        <v>0</v>
      </c>
      <c r="E169" s="194">
        <v>460.2</v>
      </c>
      <c r="F169" s="45" t="str">
        <f t="shared" si="26"/>
        <v>-</v>
      </c>
    </row>
    <row r="170" spans="1:6" ht="12.75" customHeight="1" x14ac:dyDescent="0.2">
      <c r="A170" s="63">
        <v>322</v>
      </c>
      <c r="B170" s="64" t="s">
        <v>342</v>
      </c>
      <c r="C170" s="247" t="s">
        <v>343</v>
      </c>
      <c r="D170" s="60">
        <f t="shared" ref="D170:E170" si="34">SUM(D171:D177)</f>
        <v>9457.5</v>
      </c>
      <c r="E170" s="60">
        <f t="shared" si="34"/>
        <v>10563.510000000002</v>
      </c>
      <c r="F170" s="45">
        <f t="shared" si="26"/>
        <v>111.69452815226013</v>
      </c>
    </row>
    <row r="171" spans="1:6" ht="12.75" customHeight="1" x14ac:dyDescent="0.2">
      <c r="A171" s="63">
        <v>3221</v>
      </c>
      <c r="B171" s="64" t="s">
        <v>344</v>
      </c>
      <c r="C171" s="247" t="s">
        <v>345</v>
      </c>
      <c r="D171" s="194">
        <v>5297.08</v>
      </c>
      <c r="E171" s="194">
        <v>5525.61</v>
      </c>
      <c r="F171" s="45">
        <f t="shared" si="26"/>
        <v>104.31426370755207</v>
      </c>
    </row>
    <row r="172" spans="1:6" ht="12.75" customHeight="1" x14ac:dyDescent="0.2">
      <c r="A172" s="63">
        <v>3222</v>
      </c>
      <c r="B172" s="64" t="s">
        <v>346</v>
      </c>
      <c r="C172" s="247" t="s">
        <v>347</v>
      </c>
      <c r="D172" s="194">
        <v>0</v>
      </c>
      <c r="E172" s="194">
        <v>82.14</v>
      </c>
      <c r="F172" s="45" t="str">
        <f t="shared" si="26"/>
        <v>-</v>
      </c>
    </row>
    <row r="173" spans="1:6" ht="12.75" customHeight="1" x14ac:dyDescent="0.2">
      <c r="A173" s="63">
        <v>3223</v>
      </c>
      <c r="B173" s="65" t="s">
        <v>348</v>
      </c>
      <c r="C173" s="247" t="s">
        <v>349</v>
      </c>
      <c r="D173" s="194">
        <v>2855.85</v>
      </c>
      <c r="E173" s="194">
        <v>2803.13</v>
      </c>
      <c r="F173" s="45">
        <f t="shared" si="26"/>
        <v>98.153964669012737</v>
      </c>
    </row>
    <row r="174" spans="1:6" ht="12.75" customHeight="1" x14ac:dyDescent="0.2">
      <c r="A174" s="63">
        <v>3224</v>
      </c>
      <c r="B174" s="65" t="s">
        <v>350</v>
      </c>
      <c r="C174" s="247" t="s">
        <v>351</v>
      </c>
      <c r="D174" s="194">
        <v>0</v>
      </c>
      <c r="E174" s="194">
        <v>35</v>
      </c>
      <c r="F174" s="45" t="str">
        <f t="shared" si="26"/>
        <v>-</v>
      </c>
    </row>
    <row r="175" spans="1:6" ht="12.75" customHeight="1" x14ac:dyDescent="0.2">
      <c r="A175" s="63">
        <v>3225</v>
      </c>
      <c r="B175" s="65" t="s">
        <v>352</v>
      </c>
      <c r="C175" s="247" t="s">
        <v>353</v>
      </c>
      <c r="D175" s="194">
        <v>1304.57</v>
      </c>
      <c r="E175" s="194">
        <v>2117.63</v>
      </c>
      <c r="F175" s="45">
        <f t="shared" si="26"/>
        <v>162.32398414803347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75432.11</v>
      </c>
      <c r="E178" s="60">
        <f t="shared" si="35"/>
        <v>92186.38</v>
      </c>
      <c r="F178" s="45">
        <f t="shared" si="26"/>
        <v>122.21105839409769</v>
      </c>
    </row>
    <row r="179" spans="1:6" ht="12.75" customHeight="1" x14ac:dyDescent="0.2">
      <c r="A179" s="63">
        <v>3231</v>
      </c>
      <c r="B179" s="65" t="s">
        <v>360</v>
      </c>
      <c r="C179" s="247" t="s">
        <v>361</v>
      </c>
      <c r="D179" s="194">
        <v>3891.59</v>
      </c>
      <c r="E179" s="194">
        <v>3982.29</v>
      </c>
      <c r="F179" s="45">
        <f t="shared" si="26"/>
        <v>102.3306668996477</v>
      </c>
    </row>
    <row r="180" spans="1:6" ht="12.75" customHeight="1" x14ac:dyDescent="0.2">
      <c r="A180" s="63">
        <v>3232</v>
      </c>
      <c r="B180" s="65" t="s">
        <v>362</v>
      </c>
      <c r="C180" s="247" t="s">
        <v>363</v>
      </c>
      <c r="D180" s="194">
        <v>6849.36</v>
      </c>
      <c r="E180" s="194">
        <v>5994.67</v>
      </c>
      <c r="F180" s="45">
        <f t="shared" si="26"/>
        <v>87.521607858252466</v>
      </c>
    </row>
    <row r="181" spans="1:6" ht="12.75" customHeight="1" x14ac:dyDescent="0.2">
      <c r="A181" s="63">
        <v>3233</v>
      </c>
      <c r="B181" s="65" t="s">
        <v>364</v>
      </c>
      <c r="C181" s="247" t="s">
        <v>365</v>
      </c>
      <c r="D181" s="194">
        <v>2313.92</v>
      </c>
      <c r="E181" s="194">
        <v>3745.69</v>
      </c>
      <c r="F181" s="45">
        <f t="shared" si="26"/>
        <v>161.87638293458718</v>
      </c>
    </row>
    <row r="182" spans="1:6" ht="12.75" customHeight="1" x14ac:dyDescent="0.2">
      <c r="A182" s="63">
        <v>3234</v>
      </c>
      <c r="B182" s="65" t="s">
        <v>366</v>
      </c>
      <c r="C182" s="247" t="s">
        <v>367</v>
      </c>
      <c r="D182" s="194">
        <v>8413.73</v>
      </c>
      <c r="E182" s="194">
        <v>3924.63</v>
      </c>
      <c r="F182" s="45">
        <f t="shared" si="26"/>
        <v>46.645542464519309</v>
      </c>
    </row>
    <row r="183" spans="1:6" ht="12.75" customHeight="1" x14ac:dyDescent="0.2">
      <c r="A183" s="63">
        <v>3235</v>
      </c>
      <c r="B183" s="64" t="s">
        <v>368</v>
      </c>
      <c r="C183" s="247" t="s">
        <v>369</v>
      </c>
      <c r="D183" s="194">
        <v>1628.75</v>
      </c>
      <c r="E183" s="194">
        <v>1430.57</v>
      </c>
      <c r="F183" s="45">
        <f t="shared" si="26"/>
        <v>87.832386799693012</v>
      </c>
    </row>
    <row r="184" spans="1:6" ht="12.75" customHeight="1" x14ac:dyDescent="0.2">
      <c r="A184" s="63">
        <v>3236</v>
      </c>
      <c r="B184" s="64" t="s">
        <v>370</v>
      </c>
      <c r="C184" s="247" t="s">
        <v>371</v>
      </c>
      <c r="D184" s="194">
        <v>3069</v>
      </c>
      <c r="E184" s="194">
        <v>4078</v>
      </c>
      <c r="F184" s="45">
        <f t="shared" si="26"/>
        <v>132.8771586836103</v>
      </c>
    </row>
    <row r="185" spans="1:6" ht="12.75" customHeight="1" x14ac:dyDescent="0.2">
      <c r="A185" s="63">
        <v>3237</v>
      </c>
      <c r="B185" s="64" t="s">
        <v>372</v>
      </c>
      <c r="C185" s="247" t="s">
        <v>373</v>
      </c>
      <c r="D185" s="194">
        <v>33817.800000000003</v>
      </c>
      <c r="E185" s="194">
        <v>43095.87</v>
      </c>
      <c r="F185" s="45">
        <f t="shared" si="26"/>
        <v>127.43546298103365</v>
      </c>
    </row>
    <row r="186" spans="1:6" ht="12.75" customHeight="1" x14ac:dyDescent="0.2">
      <c r="A186" s="63">
        <v>3238</v>
      </c>
      <c r="B186" s="64" t="s">
        <v>374</v>
      </c>
      <c r="C186" s="247" t="s">
        <v>375</v>
      </c>
      <c r="D186" s="194">
        <v>3689.74</v>
      </c>
      <c r="E186" s="194">
        <v>16691.669999999998</v>
      </c>
      <c r="F186" s="45">
        <f t="shared" si="26"/>
        <v>452.38065554754536</v>
      </c>
    </row>
    <row r="187" spans="1:6" ht="12.75" customHeight="1" x14ac:dyDescent="0.2">
      <c r="A187" s="63">
        <v>3239</v>
      </c>
      <c r="B187" s="64" t="s">
        <v>376</v>
      </c>
      <c r="C187" s="247" t="s">
        <v>377</v>
      </c>
      <c r="D187" s="194">
        <v>11758.22</v>
      </c>
      <c r="E187" s="194">
        <v>9242.99</v>
      </c>
      <c r="F187" s="45">
        <f t="shared" si="26"/>
        <v>78.60875200498036</v>
      </c>
    </row>
    <row r="188" spans="1:6" ht="12.75" customHeight="1" x14ac:dyDescent="0.2">
      <c r="A188" s="63">
        <v>324</v>
      </c>
      <c r="B188" s="64" t="s">
        <v>378</v>
      </c>
      <c r="C188" s="247" t="s">
        <v>379</v>
      </c>
      <c r="D188" s="194">
        <v>9047.36</v>
      </c>
      <c r="E188" s="194">
        <v>6888.51</v>
      </c>
      <c r="F188" s="45">
        <f t="shared" si="26"/>
        <v>76.138343118876662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433.53000000000003</v>
      </c>
      <c r="E194" s="60">
        <f t="shared" si="36"/>
        <v>1532.03</v>
      </c>
      <c r="F194" s="45">
        <f t="shared" si="26"/>
        <v>353.38500219131316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v>35.64</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326.54000000000002</v>
      </c>
      <c r="E198" s="194">
        <v>581.54</v>
      </c>
      <c r="F198" s="45">
        <f t="shared" si="26"/>
        <v>178.091504869235</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106.99</v>
      </c>
      <c r="E201" s="194">
        <v>914.85</v>
      </c>
      <c r="F201" s="45">
        <f t="shared" si="26"/>
        <v>855.07991401065533</v>
      </c>
    </row>
    <row r="202" spans="1:6" ht="12.75" customHeight="1" x14ac:dyDescent="0.2">
      <c r="A202" s="63">
        <v>34</v>
      </c>
      <c r="B202" s="183" t="s">
        <v>406</v>
      </c>
      <c r="C202" s="247" t="s">
        <v>407</v>
      </c>
      <c r="D202" s="60">
        <f t="shared" ref="D202:E202" si="37">D203+D208+D216</f>
        <v>993.32</v>
      </c>
      <c r="E202" s="60">
        <f t="shared" si="37"/>
        <v>1010.58</v>
      </c>
      <c r="F202" s="45">
        <f t="shared" si="26"/>
        <v>101.73760721620424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993.32</v>
      </c>
      <c r="E216" s="60">
        <f t="shared" si="40"/>
        <v>1010.58</v>
      </c>
      <c r="F216" s="45">
        <f t="shared" si="26"/>
        <v>101.73760721620424</v>
      </c>
    </row>
    <row r="217" spans="1:6" ht="12.75" customHeight="1" x14ac:dyDescent="0.2">
      <c r="A217" s="63">
        <v>3431</v>
      </c>
      <c r="B217" s="182" t="s">
        <v>436</v>
      </c>
      <c r="C217" s="247" t="s">
        <v>437</v>
      </c>
      <c r="D217" s="194">
        <v>810.73</v>
      </c>
      <c r="E217" s="194">
        <v>814.36</v>
      </c>
      <c r="F217" s="45">
        <f t="shared" si="26"/>
        <v>100.44774462521431</v>
      </c>
    </row>
    <row r="218" spans="1:6" ht="12.75" customHeight="1" x14ac:dyDescent="0.2">
      <c r="A218" s="63">
        <v>3432</v>
      </c>
      <c r="B218" s="65" t="s">
        <v>438</v>
      </c>
      <c r="C218" s="247" t="s">
        <v>439</v>
      </c>
      <c r="D218" s="194">
        <v>10.85</v>
      </c>
      <c r="E218" s="194"/>
      <c r="F218" s="45">
        <f t="shared" si="26"/>
        <v>0</v>
      </c>
    </row>
    <row r="219" spans="1:6" ht="12.75" customHeight="1" x14ac:dyDescent="0.2">
      <c r="A219" s="63">
        <v>3433</v>
      </c>
      <c r="B219" s="65" t="s">
        <v>440</v>
      </c>
      <c r="C219" s="247" t="s">
        <v>441</v>
      </c>
      <c r="D219" s="194">
        <v>26.16</v>
      </c>
      <c r="E219" s="194">
        <v>2.12</v>
      </c>
      <c r="F219" s="45">
        <f t="shared" si="26"/>
        <v>8.1039755351681961</v>
      </c>
    </row>
    <row r="220" spans="1:6" ht="12.75" customHeight="1" x14ac:dyDescent="0.2">
      <c r="A220" s="63">
        <v>3434</v>
      </c>
      <c r="B220" s="65" t="s">
        <v>442</v>
      </c>
      <c r="C220" s="247" t="s">
        <v>443</v>
      </c>
      <c r="D220" s="194">
        <v>145.58000000000001</v>
      </c>
      <c r="E220" s="194">
        <v>194.1</v>
      </c>
      <c r="F220" s="45">
        <f t="shared" si="26"/>
        <v>133.32875394971836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623055.02</v>
      </c>
      <c r="E299" s="60">
        <f>E152-E297+E298</f>
        <v>707093.37999999989</v>
      </c>
      <c r="F299" s="45">
        <f t="shared" si="68"/>
        <v>113.48811217346422</v>
      </c>
    </row>
    <row r="300" spans="1:6" ht="12.75" customHeight="1" x14ac:dyDescent="0.2">
      <c r="A300" s="63" t="s">
        <v>582</v>
      </c>
      <c r="B300" s="64" t="s">
        <v>593</v>
      </c>
      <c r="C300" s="247" t="s">
        <v>594</v>
      </c>
      <c r="D300" s="60">
        <f>IF(D6&gt;=D299,D6-D299,0)</f>
        <v>18833.679999999935</v>
      </c>
      <c r="E300" s="60">
        <f>IF(E6&gt;=E299,E6-E299,0)</f>
        <v>0</v>
      </c>
      <c r="F300" s="45">
        <f t="shared" si="68"/>
        <v>0</v>
      </c>
    </row>
    <row r="301" spans="1:6" ht="12.75" customHeight="1" x14ac:dyDescent="0.2">
      <c r="A301" s="63" t="s">
        <v>582</v>
      </c>
      <c r="B301" s="64" t="s">
        <v>595</v>
      </c>
      <c r="C301" s="247" t="s">
        <v>596</v>
      </c>
      <c r="D301" s="60">
        <f>IF(D299&gt;=D6,D299-D6,0)</f>
        <v>0</v>
      </c>
      <c r="E301" s="60">
        <f>IF(E299&gt;=E6,E299-E6,0)</f>
        <v>12694.699999999837</v>
      </c>
      <c r="F301" s="45" t="str">
        <f t="shared" si="68"/>
        <v>-</v>
      </c>
    </row>
    <row r="302" spans="1:6" ht="12.75" customHeight="1" x14ac:dyDescent="0.2">
      <c r="A302" s="63">
        <v>92211</v>
      </c>
      <c r="B302" s="64" t="s">
        <v>597</v>
      </c>
      <c r="C302" s="247" t="s">
        <v>598</v>
      </c>
      <c r="D302" s="194">
        <v>34360.49</v>
      </c>
      <c r="E302" s="194">
        <v>32432</v>
      </c>
      <c r="F302" s="45">
        <f t="shared" si="68"/>
        <v>94.387478176242539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20762.169999999998</v>
      </c>
      <c r="E360" s="60">
        <f t="shared" si="86"/>
        <v>8525.16</v>
      </c>
      <c r="F360" s="45">
        <f t="shared" si="72"/>
        <v>41.061025894692129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20762.169999999998</v>
      </c>
      <c r="E373" s="60">
        <f t="shared" si="90"/>
        <v>8525.16</v>
      </c>
      <c r="F373" s="45">
        <f t="shared" si="72"/>
        <v>41.061025894692129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1529.5</v>
      </c>
      <c r="E379" s="60">
        <f t="shared" si="92"/>
        <v>5076.6000000000004</v>
      </c>
      <c r="F379" s="45">
        <f t="shared" si="72"/>
        <v>331.91238966982672</v>
      </c>
    </row>
    <row r="380" spans="1:6" ht="12.75" customHeight="1" x14ac:dyDescent="0.2">
      <c r="A380" s="63">
        <v>4221</v>
      </c>
      <c r="B380" s="64" t="s">
        <v>648</v>
      </c>
      <c r="C380" s="247" t="s">
        <v>740</v>
      </c>
      <c r="D380" s="194">
        <v>1529.5</v>
      </c>
      <c r="E380" s="194">
        <v>5076.6000000000004</v>
      </c>
      <c r="F380" s="45">
        <f t="shared" si="72"/>
        <v>331.91238966982672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5312.67</v>
      </c>
      <c r="E393" s="60">
        <f t="shared" si="94"/>
        <v>2943.57</v>
      </c>
      <c r="F393" s="45">
        <f t="shared" si="72"/>
        <v>55.406603459277534</v>
      </c>
    </row>
    <row r="394" spans="1:6" ht="12.75" customHeight="1" x14ac:dyDescent="0.2">
      <c r="A394" s="63">
        <v>4241</v>
      </c>
      <c r="B394" s="64" t="s">
        <v>757</v>
      </c>
      <c r="C394" s="247" t="s">
        <v>758</v>
      </c>
      <c r="D394" s="194">
        <v>5312.67</v>
      </c>
      <c r="E394" s="194">
        <v>2943.57</v>
      </c>
      <c r="F394" s="45">
        <f t="shared" si="72"/>
        <v>55.406603459277534</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13920</v>
      </c>
      <c r="E401" s="60">
        <f t="shared" si="96"/>
        <v>504.99</v>
      </c>
      <c r="F401" s="45">
        <f t="shared" si="72"/>
        <v>3.6278017241379308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13920</v>
      </c>
      <c r="E403" s="194">
        <v>504.99</v>
      </c>
      <c r="F403" s="45">
        <f t="shared" si="72"/>
        <v>3.6278017241379308</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20762.169999999998</v>
      </c>
      <c r="E418" s="60">
        <f t="shared" si="102"/>
        <v>8525.16</v>
      </c>
      <c r="F418" s="45">
        <f t="shared" si="72"/>
        <v>41.061025894692129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641888.69999999995</v>
      </c>
      <c r="E422" s="60">
        <f>E6+E308</f>
        <v>694398.68</v>
      </c>
      <c r="F422" s="45">
        <f t="shared" si="72"/>
        <v>108.18054282619403</v>
      </c>
    </row>
    <row r="423" spans="1:6" ht="12.75" customHeight="1" x14ac:dyDescent="0.2">
      <c r="A423" s="63" t="s">
        <v>582</v>
      </c>
      <c r="B423" s="64" t="s">
        <v>805</v>
      </c>
      <c r="C423" s="247" t="s">
        <v>806</v>
      </c>
      <c r="D423" s="60">
        <f t="shared" ref="D423:E423" si="103">D299+D360</f>
        <v>643817.19000000006</v>
      </c>
      <c r="E423" s="60">
        <f t="shared" si="103"/>
        <v>715618.53999999992</v>
      </c>
      <c r="F423" s="45">
        <f t="shared" si="72"/>
        <v>111.15244375503548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1928.4900000001071</v>
      </c>
      <c r="E425" s="60">
        <f t="shared" si="105"/>
        <v>21219.85999999987</v>
      </c>
      <c r="F425" s="45">
        <f t="shared" si="72"/>
        <v>1100.3354956467854</v>
      </c>
    </row>
    <row r="426" spans="1:6" ht="12.75" customHeight="1" x14ac:dyDescent="0.2">
      <c r="A426" s="251" t="s">
        <v>811</v>
      </c>
      <c r="B426" s="183" t="s">
        <v>812</v>
      </c>
      <c r="C426" s="252" t="s">
        <v>813</v>
      </c>
      <c r="D426" s="60">
        <f t="shared" ref="D426:E426" si="106">IF(D302-D303+D419-D420&gt;=0,D302-D303+D419-D420,0)</f>
        <v>34360.49</v>
      </c>
      <c r="E426" s="60">
        <f t="shared" si="106"/>
        <v>32432</v>
      </c>
      <c r="F426" s="45">
        <f t="shared" si="72"/>
        <v>94.387478176242539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641888.69999999995</v>
      </c>
      <c r="E643" s="60">
        <f>E422+E430</f>
        <v>694398.68</v>
      </c>
      <c r="F643" s="45">
        <f t="shared" si="109"/>
        <v>108.18054282619403</v>
      </c>
    </row>
    <row r="644" spans="1:6" ht="12.75" customHeight="1" x14ac:dyDescent="0.2">
      <c r="A644" s="63" t="s">
        <v>582</v>
      </c>
      <c r="B644" s="64" t="s">
        <v>1238</v>
      </c>
      <c r="C644" s="247" t="s">
        <v>1239</v>
      </c>
      <c r="D644" s="60">
        <f>D423+D535</f>
        <v>643817.19000000006</v>
      </c>
      <c r="E644" s="60">
        <f>E423+E535</f>
        <v>715618.53999999992</v>
      </c>
      <c r="F644" s="45">
        <f t="shared" si="109"/>
        <v>111.15244375503548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1928.4900000001071</v>
      </c>
      <c r="E646" s="60">
        <f t="shared" si="164"/>
        <v>21219.85999999987</v>
      </c>
      <c r="F646" s="45">
        <f t="shared" si="109"/>
        <v>1100.3354956467854</v>
      </c>
    </row>
    <row r="647" spans="1:6" ht="24" x14ac:dyDescent="0.2">
      <c r="A647" s="251" t="s">
        <v>1244</v>
      </c>
      <c r="B647" s="64" t="s">
        <v>1245</v>
      </c>
      <c r="C647" s="252" t="s">
        <v>1244</v>
      </c>
      <c r="D647" s="60">
        <f>IF(D426-D427+D641-D642&gt;=0,D426-D427+D641-D642,0)</f>
        <v>34360.49</v>
      </c>
      <c r="E647" s="60">
        <f>IF(E426-E427+E641-E642&gt;=0,E426-E427+E641-E642,0)</f>
        <v>32432</v>
      </c>
      <c r="F647" s="45">
        <f t="shared" si="109"/>
        <v>94.387478176242539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32431.999999999891</v>
      </c>
      <c r="E649" s="60">
        <f t="shared" si="165"/>
        <v>11212.14000000013</v>
      </c>
      <c r="F649" s="45">
        <f t="shared" si="109"/>
        <v>34.571225949679842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159311.18</v>
      </c>
      <c r="E653" s="194">
        <v>168005.19</v>
      </c>
      <c r="F653" s="45">
        <f t="shared" ref="F653:F740" si="167">IF(D653&lt;&gt;0,IF(E653/D653&gt;=100,"&gt;&gt;100",E653/D653*100),"-")</f>
        <v>105.45725039510725</v>
      </c>
    </row>
    <row r="654" spans="1:6" ht="12.75" customHeight="1" x14ac:dyDescent="0.2">
      <c r="A654" s="63" t="s">
        <v>1257</v>
      </c>
      <c r="B654" s="64" t="s">
        <v>1258</v>
      </c>
      <c r="C654" s="247" t="s">
        <v>1257</v>
      </c>
      <c r="D654" s="194">
        <v>656224.03</v>
      </c>
      <c r="E654" s="194">
        <v>773861.58</v>
      </c>
      <c r="F654" s="45">
        <f t="shared" si="167"/>
        <v>117.92643131340374</v>
      </c>
    </row>
    <row r="655" spans="1:6" ht="12.75" customHeight="1" x14ac:dyDescent="0.2">
      <c r="A655" s="63" t="s">
        <v>1259</v>
      </c>
      <c r="B655" s="64" t="s">
        <v>1260</v>
      </c>
      <c r="C655" s="247" t="s">
        <v>1259</v>
      </c>
      <c r="D655" s="194">
        <v>647530.02</v>
      </c>
      <c r="E655" s="194">
        <v>791800.25</v>
      </c>
      <c r="F655" s="45">
        <f t="shared" si="167"/>
        <v>122.28008363226155</v>
      </c>
    </row>
    <row r="656" spans="1:6" ht="24" x14ac:dyDescent="0.2">
      <c r="A656" s="63">
        <v>11</v>
      </c>
      <c r="B656" s="64" t="s">
        <v>1261</v>
      </c>
      <c r="C656" s="247" t="s">
        <v>1262</v>
      </c>
      <c r="D656" s="60">
        <f t="shared" ref="D656:E656" si="168">+D653+D654-D655</f>
        <v>168005.18999999994</v>
      </c>
      <c r="E656" s="60">
        <f t="shared" si="168"/>
        <v>150066.52000000002</v>
      </c>
      <c r="F656" s="45">
        <f t="shared" si="167"/>
        <v>89.32255009502984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16</v>
      </c>
      <c r="E658" s="253">
        <v>16</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v>
      </c>
      <c r="E660" s="253">
        <v>13</v>
      </c>
      <c r="F660" s="45">
        <f t="shared" si="167"/>
        <v>108.33333333333333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24408.12</v>
      </c>
      <c r="E677" s="192">
        <v>0</v>
      </c>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11050</v>
      </c>
      <c r="E684" s="192">
        <v>9400</v>
      </c>
      <c r="F684" s="71">
        <f t="shared" si="167"/>
        <v>85.067873303167417</v>
      </c>
    </row>
    <row r="685" spans="1:6" ht="24" x14ac:dyDescent="0.2">
      <c r="A685" s="63">
        <v>63622</v>
      </c>
      <c r="B685" s="244" t="s">
        <v>1320</v>
      </c>
      <c r="C685" s="247" t="s">
        <v>1321</v>
      </c>
      <c r="D685" s="194">
        <v>0</v>
      </c>
      <c r="E685" s="194">
        <v>1450</v>
      </c>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10587.46</v>
      </c>
      <c r="E732" s="192">
        <v>0</v>
      </c>
      <c r="F732" s="71">
        <f t="shared" si="167"/>
        <v>0</v>
      </c>
    </row>
    <row r="733" spans="1:6" ht="12.75" customHeight="1" x14ac:dyDescent="0.2">
      <c r="A733" s="70">
        <v>31215</v>
      </c>
      <c r="B733" s="65" t="s">
        <v>1396</v>
      </c>
      <c r="C733" s="278" t="s">
        <v>1397</v>
      </c>
      <c r="D733" s="192">
        <v>882.88</v>
      </c>
      <c r="E733" s="192">
        <v>882.88</v>
      </c>
      <c r="F733" s="71">
        <f t="shared" si="167"/>
        <v>100</v>
      </c>
    </row>
    <row r="734" spans="1:6" ht="12.75" customHeight="1" x14ac:dyDescent="0.2">
      <c r="A734" s="70">
        <v>32121</v>
      </c>
      <c r="B734" s="65" t="s">
        <v>1398</v>
      </c>
      <c r="C734" s="278" t="s">
        <v>1399</v>
      </c>
      <c r="D734" s="192">
        <v>8158.21</v>
      </c>
      <c r="E734" s="192">
        <v>6990.28</v>
      </c>
      <c r="F734" s="71">
        <f t="shared" si="167"/>
        <v>85.683991954117374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3069</v>
      </c>
      <c r="E736" s="194">
        <v>4078</v>
      </c>
      <c r="F736" s="45">
        <f t="shared" si="167"/>
        <v>132.8771586836103</v>
      </c>
    </row>
    <row r="737" spans="1:6" ht="12.75" customHeight="1" x14ac:dyDescent="0.2">
      <c r="A737" s="63" t="s">
        <v>1404</v>
      </c>
      <c r="B737" s="64" t="s">
        <v>1405</v>
      </c>
      <c r="C737" s="247" t="s">
        <v>1404</v>
      </c>
      <c r="D737" s="194">
        <v>15709.23</v>
      </c>
      <c r="E737" s="194">
        <v>11189.37</v>
      </c>
      <c r="F737" s="45">
        <f t="shared" si="167"/>
        <v>71.227997807658312</v>
      </c>
    </row>
    <row r="738" spans="1:6" ht="12.75" customHeight="1" x14ac:dyDescent="0.2">
      <c r="A738" s="63" t="s">
        <v>1406</v>
      </c>
      <c r="B738" s="64" t="s">
        <v>1407</v>
      </c>
      <c r="C738" s="247" t="s">
        <v>1406</v>
      </c>
      <c r="D738" s="194">
        <v>15398.73</v>
      </c>
      <c r="E738" s="194">
        <v>27828.49</v>
      </c>
      <c r="F738" s="45">
        <f t="shared" si="167"/>
        <v>180.71938400114814</v>
      </c>
    </row>
    <row r="739" spans="1:6" ht="12.75" customHeight="1" x14ac:dyDescent="0.2">
      <c r="A739" s="70" t="s">
        <v>1408</v>
      </c>
      <c r="B739" s="65" t="s">
        <v>1409</v>
      </c>
      <c r="C739" s="278" t="s">
        <v>1408</v>
      </c>
      <c r="D739" s="192">
        <v>940.26</v>
      </c>
      <c r="E739" s="192">
        <v>2128.0100000000002</v>
      </c>
      <c r="F739" s="71">
        <f t="shared" si="167"/>
        <v>226.32144300512627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v>555</v>
      </c>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7" zoomScaleNormal="100" workbookViewId="0">
      <selection activeCell="B392" sqref="B3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199599.24</v>
      </c>
      <c r="E6" s="180">
        <f t="shared" si="0"/>
        <v>176947.15999999997</v>
      </c>
      <c r="F6" s="181">
        <f t="shared" ref="F6:F298" si="1">IF(D6&gt;0,IF(E6/D6&gt;=100,"&gt;&gt;100",E6/D6*100),"-")</f>
        <v>88.651219313259901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31324.050000000003</v>
      </c>
      <c r="E7" s="79">
        <f t="shared" si="2"/>
        <v>26880.639999999985</v>
      </c>
      <c r="F7" s="71">
        <f t="shared" si="1"/>
        <v>85.814701483364956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31324.050000000003</v>
      </c>
      <c r="E12" s="79">
        <f t="shared" si="3"/>
        <v>26880.639999999985</v>
      </c>
      <c r="F12" s="71">
        <f t="shared" si="1"/>
        <v>85.814701483364956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6431.4600000000009</v>
      </c>
      <c r="E13" s="79">
        <f t="shared" si="4"/>
        <v>5534.0400000000009</v>
      </c>
      <c r="F13" s="71">
        <f t="shared" si="1"/>
        <v>86.046403149518142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10735.61</v>
      </c>
      <c r="E15" s="192">
        <v>10735.61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4304.1499999999996</v>
      </c>
      <c r="E18" s="192">
        <v>5201.57</v>
      </c>
      <c r="F18" s="71">
        <f t="shared" si="1"/>
        <v>120.85010977777262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6386.4600000000064</v>
      </c>
      <c r="E19" s="79">
        <f t="shared" si="5"/>
        <v>7569.1999999999825</v>
      </c>
      <c r="F19" s="71">
        <f t="shared" si="1"/>
        <v>118.51949280195875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51569.78</v>
      </c>
      <c r="E20" s="192">
        <v>55539.63</v>
      </c>
      <c r="F20" s="71">
        <f t="shared" si="1"/>
        <v>107.69801616373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6096.09</v>
      </c>
      <c r="E21" s="192">
        <v>1625.63</v>
      </c>
      <c r="F21" s="71">
        <f t="shared" si="1"/>
        <v>26.666765090410411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19295.29</v>
      </c>
      <c r="E22" s="192">
        <v>19295.29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4108.76</v>
      </c>
      <c r="E24" s="192">
        <v>3616.09</v>
      </c>
      <c r="F24" s="71">
        <f t="shared" si="1"/>
        <v>88.009277738295737</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11050.8</v>
      </c>
      <c r="E26" s="192">
        <v>11050.8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85734.26</v>
      </c>
      <c r="E28" s="192">
        <v>83558.240000000005</v>
      </c>
      <c r="F28" s="71">
        <f t="shared" si="1"/>
        <v>97.461901461562746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383160.09</v>
      </c>
      <c r="E36" s="192">
        <v>393904.42</v>
      </c>
      <c r="F36" s="71">
        <f t="shared" si="1"/>
        <v>102.80413599443511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6552.63</v>
      </c>
      <c r="E39" s="192">
        <v>6552.63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389712.72</v>
      </c>
      <c r="E40" s="192">
        <v>400457.05</v>
      </c>
      <c r="F40" s="71">
        <f t="shared" si="1"/>
        <v>102.75698724947956</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18506.129999999997</v>
      </c>
      <c r="E45" s="79">
        <f t="shared" si="9"/>
        <v>13777.400000000001</v>
      </c>
      <c r="F45" s="71">
        <f t="shared" si="1"/>
        <v>74.447764065204353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62260.81</v>
      </c>
      <c r="E47" s="192">
        <v>61783.65</v>
      </c>
      <c r="F47" s="71">
        <f t="shared" si="1"/>
        <v>99.233610998636223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194.31</v>
      </c>
      <c r="E49" s="192">
        <v>194.31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43948.99</v>
      </c>
      <c r="E50" s="192">
        <v>48200.56</v>
      </c>
      <c r="F50" s="71">
        <f t="shared" si="1"/>
        <v>109.67387418914518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26072.63</v>
      </c>
      <c r="E54" s="192">
        <v>27567.71</v>
      </c>
      <c r="F54" s="71">
        <f t="shared" si="1"/>
        <v>105.734289176044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26072.63</v>
      </c>
      <c r="E55" s="192">
        <v>27567.71</v>
      </c>
      <c r="F55" s="71">
        <f t="shared" si="1"/>
        <v>105.734289176044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168275.19</v>
      </c>
      <c r="E69" s="79">
        <f>E70+E82+E88+E119+E135+E147+E165+E171</f>
        <v>150066.51999999999</v>
      </c>
      <c r="F69" s="71">
        <f t="shared" si="1"/>
        <v>89.17923075885399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168005.19</v>
      </c>
      <c r="E70" s="79">
        <f t="shared" si="12"/>
        <v>150066.51999999999</v>
      </c>
      <c r="F70" s="71">
        <f t="shared" si="1"/>
        <v>89.322550095029797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167618.99</v>
      </c>
      <c r="E71" s="79">
        <f t="shared" si="13"/>
        <v>148616.41</v>
      </c>
      <c r="F71" s="71">
        <f t="shared" si="1"/>
        <v>88.663229625712461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167618.99</v>
      </c>
      <c r="E73" s="192">
        <v>148616.41</v>
      </c>
      <c r="F73" s="71">
        <f t="shared" si="1"/>
        <v>88.663229625712461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386.2</v>
      </c>
      <c r="E80" s="192">
        <v>1450.11</v>
      </c>
      <c r="F80" s="71">
        <f t="shared" si="1"/>
        <v>375.48161574313826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270</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270</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199599.24</v>
      </c>
      <c r="E176" s="79">
        <f>E177+E251</f>
        <v>176947.16</v>
      </c>
      <c r="F176" s="71">
        <f t="shared" si="1"/>
        <v>88.651219313259915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48463.880000000005</v>
      </c>
      <c r="E177" s="79">
        <f>E178+E197+E203+E219+E247+E248</f>
        <v>51475.07</v>
      </c>
      <c r="F177" s="71">
        <f t="shared" si="1"/>
        <v>106.21326645741117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48193.880000000005</v>
      </c>
      <c r="E178" s="79">
        <f>SUM(E179:E181)+E185+E186+SUM(E194:E196)</f>
        <v>51475.07</v>
      </c>
      <c r="F178" s="71">
        <f t="shared" si="1"/>
        <v>106.80831259072727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46134.48</v>
      </c>
      <c r="E179" s="192">
        <v>50075.17</v>
      </c>
      <c r="F179" s="71">
        <f t="shared" si="1"/>
        <v>108.54174578319729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1923.29</v>
      </c>
      <c r="E180" s="192">
        <v>1267.79</v>
      </c>
      <c r="F180" s="71">
        <f t="shared" si="1"/>
        <v>65.917776310384809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136.11000000000001</v>
      </c>
      <c r="E181" s="79">
        <f t="shared" si="28"/>
        <v>132.11000000000001</v>
      </c>
      <c r="F181" s="71">
        <f t="shared" si="1"/>
        <v>97.061200499595913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136.11000000000001</v>
      </c>
      <c r="E184" s="192">
        <v>132.11000000000001</v>
      </c>
      <c r="F184" s="71">
        <f t="shared" si="1"/>
        <v>97.061200499595913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270</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270</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151135.35999999999</v>
      </c>
      <c r="E251" s="79">
        <f>+E252+E255-E264+E274+E291</f>
        <v>125472.09</v>
      </c>
      <c r="F251" s="71">
        <f t="shared" si="1"/>
        <v>83.01967851864714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118703.36</v>
      </c>
      <c r="E252" s="79">
        <f>E253-E254</f>
        <v>114259.95</v>
      </c>
      <c r="F252" s="71">
        <f t="shared" si="1"/>
        <v>96.256710846264156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118703.36</v>
      </c>
      <c r="E253" s="192">
        <v>114259.95</v>
      </c>
      <c r="F253" s="71">
        <f t="shared" si="1"/>
        <v>96.256710846264156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32432</v>
      </c>
      <c r="E255" s="79">
        <f>E256-E260</f>
        <v>11212.14</v>
      </c>
      <c r="F255" s="71">
        <f t="shared" si="1"/>
        <v>34.571225949679331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32432</v>
      </c>
      <c r="E256" s="79">
        <f>SUM(E257:E259)</f>
        <v>11212.14</v>
      </c>
      <c r="F256" s="71">
        <f t="shared" si="1"/>
        <v>34.571225949679331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32432</v>
      </c>
      <c r="E257" s="192">
        <v>11212.14</v>
      </c>
      <c r="F257" s="71">
        <f t="shared" si="1"/>
        <v>34.571225949679331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38568</v>
      </c>
      <c r="E297" s="79">
        <f t="shared" si="42"/>
        <v>88601</v>
      </c>
      <c r="F297" s="71">
        <f t="shared" si="1"/>
        <v>229.72671644886952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38568</v>
      </c>
      <c r="E298" s="193">
        <v>88601</v>
      </c>
      <c r="F298" s="75">
        <f t="shared" si="1"/>
        <v>229.72671644886952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48193.88</v>
      </c>
      <c r="E337" s="192">
        <v>51475.07</v>
      </c>
      <c r="F337" s="71">
        <f t="shared" si="43"/>
        <v>106.8083125907273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50000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38568</v>
      </c>
      <c r="E397" s="284">
        <v>38601</v>
      </c>
      <c r="F397" s="289">
        <f t="shared" si="44"/>
        <v>100.08556316116987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C118" sqref="C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643817.18999999994</v>
      </c>
      <c r="E107" s="60">
        <f t="shared" si="21"/>
        <v>715618.54</v>
      </c>
      <c r="F107" s="45">
        <f t="shared" si="1"/>
        <v>111.15244375503551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643817.18999999994</v>
      </c>
      <c r="E109" s="194">
        <v>715618.54</v>
      </c>
      <c r="F109" s="45">
        <f t="shared" si="1"/>
        <v>111.15244375503551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643817.18999999994</v>
      </c>
      <c r="E141" s="81">
        <f t="shared" si="28"/>
        <v>715618.54</v>
      </c>
      <c r="F141" s="61">
        <f t="shared" si="1"/>
        <v>111.15244375503551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7800.76</v>
      </c>
      <c r="E5" s="82">
        <f t="shared" si="0"/>
        <v>20769.330000000002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20769.330000000002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20769.330000000002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20769.330000000002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7800.76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7800.76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7800.76</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48193.88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703629.25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694911.73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582149.11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111737.04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1025.58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8717.52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700348.06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691630.54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578208.42000000004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112392.54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1029.58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8717.52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51475.069999999949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51475.07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51475.07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1020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Brtičević</cp:lastModifiedBy>
  <cp:lastPrinted>2026-01-27T14:01:58Z</cp:lastPrinted>
  <dcterms:created xsi:type="dcterms:W3CDTF">2022-04-01T05:14:30Z</dcterms:created>
  <dcterms:modified xsi:type="dcterms:W3CDTF">2026-01-27T14:02:37Z</dcterms:modified>
</cp:coreProperties>
</file>